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8835" tabRatio="826" activeTab="1"/>
  </bookViews>
  <sheets>
    <sheet name="ExpenditureTracking Sheet 06" sheetId="29" r:id="rId1"/>
    <sheet name="NewBudgetSheet Indianola FY13" sheetId="32" r:id="rId2"/>
    <sheet name="Sheet1" sheetId="31" r:id="rId3"/>
  </sheets>
  <externalReferences>
    <externalReference r:id="rId4"/>
  </externalReferences>
  <definedNames>
    <definedName name="_xlnm.Print_Area" localSheetId="0">'ExpenditureTracking Sheet 06'!$A$1:$T$48</definedName>
  </definedNames>
  <calcPr calcId="145621"/>
</workbook>
</file>

<file path=xl/calcChain.xml><?xml version="1.0" encoding="utf-8"?>
<calcChain xmlns="http://schemas.openxmlformats.org/spreadsheetml/2006/main">
  <c r="K14" i="32" l="1"/>
  <c r="D23" i="32" l="1"/>
  <c r="D25" i="32" s="1"/>
  <c r="S51" i="32" l="1"/>
  <c r="D279" i="32"/>
  <c r="R278" i="32"/>
  <c r="Q278" i="32"/>
  <c r="P278" i="32"/>
  <c r="O278" i="32"/>
  <c r="N278" i="32"/>
  <c r="M278" i="32"/>
  <c r="L278" i="32"/>
  <c r="K278" i="32"/>
  <c r="J278" i="32"/>
  <c r="I278" i="32"/>
  <c r="H278" i="32"/>
  <c r="G278" i="32"/>
  <c r="S277" i="32"/>
  <c r="T277" i="32" s="1"/>
  <c r="S276" i="32"/>
  <c r="U276" i="32" s="1"/>
  <c r="S275" i="32"/>
  <c r="T275" i="32" s="1"/>
  <c r="S274" i="32"/>
  <c r="U274" i="32" s="1"/>
  <c r="S273" i="32"/>
  <c r="T273" i="32" s="1"/>
  <c r="S272" i="32"/>
  <c r="U272" i="32" s="1"/>
  <c r="S271" i="32"/>
  <c r="T271" i="32" s="1"/>
  <c r="D269" i="32"/>
  <c r="R268" i="32"/>
  <c r="Q268" i="32"/>
  <c r="P268" i="32"/>
  <c r="O268" i="32"/>
  <c r="N268" i="32"/>
  <c r="M268" i="32"/>
  <c r="L268" i="32"/>
  <c r="K268" i="32"/>
  <c r="J268" i="32"/>
  <c r="I268" i="32"/>
  <c r="H268" i="32"/>
  <c r="G268" i="32"/>
  <c r="S267" i="32"/>
  <c r="U267" i="32" s="1"/>
  <c r="S266" i="32"/>
  <c r="T266" i="32" s="1"/>
  <c r="S265" i="32"/>
  <c r="U265" i="32" s="1"/>
  <c r="S264" i="32"/>
  <c r="T264" i="32" s="1"/>
  <c r="S263" i="32"/>
  <c r="U263" i="32" s="1"/>
  <c r="S262" i="32"/>
  <c r="T262" i="32" s="1"/>
  <c r="S261" i="32"/>
  <c r="U261" i="32" s="1"/>
  <c r="D259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S257" i="32"/>
  <c r="T257" i="32" s="1"/>
  <c r="S256" i="32"/>
  <c r="U256" i="32" s="1"/>
  <c r="S255" i="32"/>
  <c r="T255" i="32" s="1"/>
  <c r="S254" i="32"/>
  <c r="U254" i="32" s="1"/>
  <c r="S253" i="32"/>
  <c r="T253" i="32" s="1"/>
  <c r="S252" i="32"/>
  <c r="U252" i="32" s="1"/>
  <c r="S251" i="32"/>
  <c r="T251" i="32" s="1"/>
  <c r="S250" i="32"/>
  <c r="U250" i="32" s="1"/>
  <c r="D247" i="32"/>
  <c r="R246" i="32"/>
  <c r="Q246" i="32"/>
  <c r="P246" i="32"/>
  <c r="O246" i="32"/>
  <c r="N246" i="32"/>
  <c r="M246" i="32"/>
  <c r="L246" i="32"/>
  <c r="K246" i="32"/>
  <c r="J246" i="32"/>
  <c r="I246" i="32"/>
  <c r="H246" i="32"/>
  <c r="G246" i="32"/>
  <c r="S245" i="32"/>
  <c r="T245" i="32" s="1"/>
  <c r="S244" i="32"/>
  <c r="U244" i="32" s="1"/>
  <c r="S243" i="32"/>
  <c r="T243" i="32" s="1"/>
  <c r="S242" i="32"/>
  <c r="U242" i="32" s="1"/>
  <c r="S241" i="32"/>
  <c r="T241" i="32" s="1"/>
  <c r="S240" i="32"/>
  <c r="U240" i="32" s="1"/>
  <c r="S239" i="32"/>
  <c r="T239" i="32" s="1"/>
  <c r="D237" i="32"/>
  <c r="R236" i="32"/>
  <c r="Q236" i="32"/>
  <c r="P236" i="32"/>
  <c r="O236" i="32"/>
  <c r="N236" i="32"/>
  <c r="M236" i="32"/>
  <c r="L236" i="32"/>
  <c r="K236" i="32"/>
  <c r="J236" i="32"/>
  <c r="I236" i="32"/>
  <c r="H236" i="32"/>
  <c r="G236" i="32"/>
  <c r="S235" i="32"/>
  <c r="U235" i="32" s="1"/>
  <c r="S234" i="32"/>
  <c r="T234" i="32" s="1"/>
  <c r="S233" i="32"/>
  <c r="U233" i="32" s="1"/>
  <c r="S232" i="32"/>
  <c r="T232" i="32" s="1"/>
  <c r="S231" i="32"/>
  <c r="U231" i="32" s="1"/>
  <c r="S230" i="32"/>
  <c r="T230" i="32" s="1"/>
  <c r="S229" i="32"/>
  <c r="U229" i="32" s="1"/>
  <c r="D227" i="32"/>
  <c r="R226" i="32"/>
  <c r="Q226" i="32"/>
  <c r="P226" i="32"/>
  <c r="O226" i="32"/>
  <c r="N226" i="32"/>
  <c r="M226" i="32"/>
  <c r="L226" i="32"/>
  <c r="K226" i="32"/>
  <c r="J226" i="32"/>
  <c r="I226" i="32"/>
  <c r="H226" i="32"/>
  <c r="G226" i="32"/>
  <c r="S225" i="32"/>
  <c r="T225" i="32" s="1"/>
  <c r="S224" i="32"/>
  <c r="U224" i="32" s="1"/>
  <c r="S223" i="32"/>
  <c r="T223" i="32" s="1"/>
  <c r="S222" i="32"/>
  <c r="U222" i="32" s="1"/>
  <c r="S221" i="32"/>
  <c r="T221" i="32" s="1"/>
  <c r="S220" i="32"/>
  <c r="U220" i="32" s="1"/>
  <c r="S219" i="32"/>
  <c r="T219" i="32" s="1"/>
  <c r="D217" i="32"/>
  <c r="R216" i="32"/>
  <c r="Q216" i="32"/>
  <c r="P216" i="32"/>
  <c r="O216" i="32"/>
  <c r="N216" i="32"/>
  <c r="M216" i="32"/>
  <c r="L216" i="32"/>
  <c r="K216" i="32"/>
  <c r="J216" i="32"/>
  <c r="I216" i="32"/>
  <c r="H216" i="32"/>
  <c r="G216" i="32"/>
  <c r="S215" i="32"/>
  <c r="U215" i="32" s="1"/>
  <c r="S214" i="32"/>
  <c r="T214" i="32" s="1"/>
  <c r="S213" i="32"/>
  <c r="U213" i="32" s="1"/>
  <c r="S212" i="32"/>
  <c r="T212" i="32" s="1"/>
  <c r="S211" i="32"/>
  <c r="U211" i="32" s="1"/>
  <c r="S210" i="32"/>
  <c r="T210" i="32" s="1"/>
  <c r="S209" i="32"/>
  <c r="U209" i="32" s="1"/>
  <c r="D207" i="32"/>
  <c r="R206" i="32"/>
  <c r="Q206" i="32"/>
  <c r="P206" i="32"/>
  <c r="O206" i="32"/>
  <c r="N206" i="32"/>
  <c r="M206" i="32"/>
  <c r="L206" i="32"/>
  <c r="K206" i="32"/>
  <c r="J206" i="32"/>
  <c r="I206" i="32"/>
  <c r="H206" i="32"/>
  <c r="G206" i="32"/>
  <c r="S205" i="32"/>
  <c r="T205" i="32" s="1"/>
  <c r="S204" i="32"/>
  <c r="U204" i="32" s="1"/>
  <c r="S203" i="32"/>
  <c r="T203" i="32" s="1"/>
  <c r="S202" i="32"/>
  <c r="U202" i="32" s="1"/>
  <c r="S201" i="32"/>
  <c r="T201" i="32" s="1"/>
  <c r="S200" i="32"/>
  <c r="U200" i="32" s="1"/>
  <c r="S199" i="32"/>
  <c r="T199" i="32" s="1"/>
  <c r="D197" i="32"/>
  <c r="R196" i="32"/>
  <c r="Q196" i="32"/>
  <c r="P196" i="32"/>
  <c r="O196" i="32"/>
  <c r="N196" i="32"/>
  <c r="M196" i="32"/>
  <c r="L196" i="32"/>
  <c r="K196" i="32"/>
  <c r="J196" i="32"/>
  <c r="I196" i="32"/>
  <c r="H196" i="32"/>
  <c r="G196" i="32"/>
  <c r="S195" i="32"/>
  <c r="U195" i="32" s="1"/>
  <c r="S194" i="32"/>
  <c r="T194" i="32" s="1"/>
  <c r="S193" i="32"/>
  <c r="U193" i="32" s="1"/>
  <c r="S192" i="32"/>
  <c r="T192" i="32" s="1"/>
  <c r="S191" i="32"/>
  <c r="U191" i="32" s="1"/>
  <c r="S190" i="32"/>
  <c r="T190" i="32" s="1"/>
  <c r="S189" i="32"/>
  <c r="U189" i="32" s="1"/>
  <c r="D187" i="32"/>
  <c r="R186" i="32"/>
  <c r="Q186" i="32"/>
  <c r="P186" i="32"/>
  <c r="O186" i="32"/>
  <c r="N186" i="32"/>
  <c r="M186" i="32"/>
  <c r="L186" i="32"/>
  <c r="K186" i="32"/>
  <c r="J186" i="32"/>
  <c r="I186" i="32"/>
  <c r="H186" i="32"/>
  <c r="G186" i="32"/>
  <c r="S185" i="32"/>
  <c r="T185" i="32" s="1"/>
  <c r="S184" i="32"/>
  <c r="U184" i="32" s="1"/>
  <c r="S183" i="32"/>
  <c r="T183" i="32" s="1"/>
  <c r="S182" i="32"/>
  <c r="U182" i="32" s="1"/>
  <c r="S181" i="32"/>
  <c r="T181" i="32" s="1"/>
  <c r="S180" i="32"/>
  <c r="U180" i="32" s="1"/>
  <c r="S179" i="32"/>
  <c r="T179" i="32" s="1"/>
  <c r="D177" i="32"/>
  <c r="L176" i="32"/>
  <c r="K176" i="32"/>
  <c r="J176" i="32"/>
  <c r="I176" i="32"/>
  <c r="H176" i="32"/>
  <c r="G176" i="32"/>
  <c r="S175" i="32"/>
  <c r="U175" i="32" s="1"/>
  <c r="S174" i="32"/>
  <c r="T174" i="32" s="1"/>
  <c r="S173" i="32"/>
  <c r="S172" i="32"/>
  <c r="T172" i="32" s="1"/>
  <c r="R176" i="32"/>
  <c r="Q176" i="32"/>
  <c r="P176" i="32"/>
  <c r="O176" i="32"/>
  <c r="N176" i="32"/>
  <c r="S171" i="32"/>
  <c r="S170" i="32"/>
  <c r="U170" i="32" s="1"/>
  <c r="S169" i="32"/>
  <c r="U169" i="32" s="1"/>
  <c r="D167" i="32"/>
  <c r="M166" i="32"/>
  <c r="L166" i="32"/>
  <c r="K166" i="32"/>
  <c r="J166" i="32"/>
  <c r="I166" i="32"/>
  <c r="H166" i="32"/>
  <c r="G166" i="32"/>
  <c r="S165" i="32"/>
  <c r="U165" i="32" s="1"/>
  <c r="S164" i="32"/>
  <c r="U164" i="32" s="1"/>
  <c r="S163" i="32"/>
  <c r="U163" i="32" s="1"/>
  <c r="S162" i="32"/>
  <c r="U162" i="32" s="1"/>
  <c r="R166" i="32"/>
  <c r="Q166" i="32"/>
  <c r="P166" i="32"/>
  <c r="O166" i="32"/>
  <c r="N166" i="32"/>
  <c r="S160" i="32"/>
  <c r="U160" i="32" s="1"/>
  <c r="S159" i="32"/>
  <c r="U159" i="32" s="1"/>
  <c r="D157" i="32"/>
  <c r="Q156" i="32"/>
  <c r="O156" i="32"/>
  <c r="M156" i="32"/>
  <c r="L156" i="32"/>
  <c r="K156" i="32"/>
  <c r="J156" i="32"/>
  <c r="I156" i="32"/>
  <c r="H156" i="32"/>
  <c r="G156" i="32"/>
  <c r="S155" i="32"/>
  <c r="U155" i="32" s="1"/>
  <c r="S154" i="32"/>
  <c r="U154" i="32" s="1"/>
  <c r="S153" i="32"/>
  <c r="S152" i="32"/>
  <c r="U152" i="32" s="1"/>
  <c r="R156" i="32"/>
  <c r="P156" i="32"/>
  <c r="N156" i="32"/>
  <c r="S151" i="32"/>
  <c r="S150" i="32"/>
  <c r="U150" i="32" s="1"/>
  <c r="S149" i="32"/>
  <c r="U149" i="32" s="1"/>
  <c r="D147" i="32"/>
  <c r="R146" i="32"/>
  <c r="P146" i="32"/>
  <c r="N146" i="32"/>
  <c r="L146" i="32"/>
  <c r="K146" i="32"/>
  <c r="J146" i="32"/>
  <c r="I146" i="32"/>
  <c r="H146" i="32"/>
  <c r="G146" i="32"/>
  <c r="S145" i="32"/>
  <c r="U145" i="32" s="1"/>
  <c r="S144" i="32"/>
  <c r="U144" i="32" s="1"/>
  <c r="S143" i="32"/>
  <c r="S142" i="32"/>
  <c r="U142" i="32" s="1"/>
  <c r="Q146" i="32"/>
  <c r="O146" i="32"/>
  <c r="S141" i="32"/>
  <c r="S140" i="32"/>
  <c r="U140" i="32" s="1"/>
  <c r="S139" i="32"/>
  <c r="U139" i="32" s="1"/>
  <c r="D137" i="32"/>
  <c r="Q136" i="32"/>
  <c r="O136" i="32"/>
  <c r="M136" i="32"/>
  <c r="L136" i="32"/>
  <c r="K136" i="32"/>
  <c r="J136" i="32"/>
  <c r="I136" i="32"/>
  <c r="H136" i="32"/>
  <c r="G136" i="32"/>
  <c r="S135" i="32"/>
  <c r="U135" i="32" s="1"/>
  <c r="S134" i="32"/>
  <c r="U134" i="32" s="1"/>
  <c r="S133" i="32"/>
  <c r="S132" i="32"/>
  <c r="U132" i="32" s="1"/>
  <c r="R136" i="32"/>
  <c r="P136" i="32"/>
  <c r="N136" i="32"/>
  <c r="S131" i="32"/>
  <c r="S130" i="32"/>
  <c r="U130" i="32" s="1"/>
  <c r="S129" i="32"/>
  <c r="U129" i="32" s="1"/>
  <c r="D127" i="32"/>
  <c r="R126" i="32"/>
  <c r="P126" i="32"/>
  <c r="N126" i="32"/>
  <c r="L126" i="32"/>
  <c r="K126" i="32"/>
  <c r="J126" i="32"/>
  <c r="I126" i="32"/>
  <c r="H126" i="32"/>
  <c r="G126" i="32"/>
  <c r="S125" i="32"/>
  <c r="U125" i="32" s="1"/>
  <c r="S124" i="32"/>
  <c r="U124" i="32" s="1"/>
  <c r="S123" i="32"/>
  <c r="S122" i="32"/>
  <c r="U122" i="32" s="1"/>
  <c r="Q126" i="32"/>
  <c r="O126" i="32"/>
  <c r="S121" i="32"/>
  <c r="S120" i="32"/>
  <c r="U120" i="32" s="1"/>
  <c r="S119" i="32"/>
  <c r="U119" i="32" s="1"/>
  <c r="D117" i="32"/>
  <c r="Q116" i="32"/>
  <c r="O116" i="32"/>
  <c r="M116" i="32"/>
  <c r="L116" i="32"/>
  <c r="K116" i="32"/>
  <c r="J116" i="32"/>
  <c r="I116" i="32"/>
  <c r="H116" i="32"/>
  <c r="G116" i="32"/>
  <c r="S115" i="32"/>
  <c r="U115" i="32" s="1"/>
  <c r="S114" i="32"/>
  <c r="U114" i="32" s="1"/>
  <c r="S113" i="32"/>
  <c r="S112" i="32"/>
  <c r="U112" i="32" s="1"/>
  <c r="R116" i="32"/>
  <c r="P116" i="32"/>
  <c r="N116" i="32"/>
  <c r="S111" i="32"/>
  <c r="S110" i="32"/>
  <c r="U110" i="32" s="1"/>
  <c r="S109" i="32"/>
  <c r="U109" i="32" s="1"/>
  <c r="D107" i="32"/>
  <c r="R106" i="32"/>
  <c r="P106" i="32"/>
  <c r="N106" i="32"/>
  <c r="L106" i="32"/>
  <c r="K106" i="32"/>
  <c r="J106" i="32"/>
  <c r="I106" i="32"/>
  <c r="H106" i="32"/>
  <c r="G106" i="32"/>
  <c r="S105" i="32"/>
  <c r="U105" i="32" s="1"/>
  <c r="S104" i="32"/>
  <c r="U104" i="32" s="1"/>
  <c r="S103" i="32"/>
  <c r="U103" i="32" s="1"/>
  <c r="S102" i="32"/>
  <c r="U102" i="32" s="1"/>
  <c r="Q106" i="32"/>
  <c r="O106" i="32"/>
  <c r="S101" i="32"/>
  <c r="S100" i="32"/>
  <c r="U100" i="32" s="1"/>
  <c r="S99" i="32"/>
  <c r="U99" i="32" s="1"/>
  <c r="D97" i="32"/>
  <c r="L96" i="32"/>
  <c r="K96" i="32"/>
  <c r="J96" i="32"/>
  <c r="I96" i="32"/>
  <c r="H96" i="32"/>
  <c r="G96" i="32"/>
  <c r="S95" i="32"/>
  <c r="U95" i="32" s="1"/>
  <c r="S94" i="32"/>
  <c r="U94" i="32" s="1"/>
  <c r="S93" i="32"/>
  <c r="U93" i="32" s="1"/>
  <c r="S92" i="32"/>
  <c r="U92" i="32" s="1"/>
  <c r="S91" i="32"/>
  <c r="U91" i="32" s="1"/>
  <c r="R96" i="32"/>
  <c r="Q96" i="32"/>
  <c r="P96" i="32"/>
  <c r="O96" i="32"/>
  <c r="N96" i="32"/>
  <c r="M96" i="32"/>
  <c r="S89" i="32"/>
  <c r="U89" i="32" s="1"/>
  <c r="D87" i="32"/>
  <c r="L86" i="32"/>
  <c r="K86" i="32"/>
  <c r="J86" i="32"/>
  <c r="I86" i="32"/>
  <c r="H86" i="32"/>
  <c r="G86" i="32"/>
  <c r="S85" i="32"/>
  <c r="U85" i="32" s="1"/>
  <c r="S84" i="32"/>
  <c r="U84" i="32" s="1"/>
  <c r="S83" i="32"/>
  <c r="U83" i="32" s="1"/>
  <c r="S82" i="32"/>
  <c r="U82" i="32" s="1"/>
  <c r="S81" i="32"/>
  <c r="U81" i="32" s="1"/>
  <c r="R86" i="32"/>
  <c r="Q86" i="32"/>
  <c r="P86" i="32"/>
  <c r="O86" i="32"/>
  <c r="N86" i="32"/>
  <c r="M86" i="32"/>
  <c r="S79" i="32"/>
  <c r="U79" i="32" s="1"/>
  <c r="D77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S75" i="32"/>
  <c r="U75" i="32" s="1"/>
  <c r="S74" i="32"/>
  <c r="U74" i="32" s="1"/>
  <c r="S73" i="32"/>
  <c r="U73" i="32" s="1"/>
  <c r="S72" i="32"/>
  <c r="U72" i="32" s="1"/>
  <c r="S71" i="32"/>
  <c r="U71" i="32" s="1"/>
  <c r="S70" i="32"/>
  <c r="U70" i="32" s="1"/>
  <c r="S69" i="32"/>
  <c r="U69" i="32" s="1"/>
  <c r="S68" i="32"/>
  <c r="U68" i="32" s="1"/>
  <c r="R65" i="32"/>
  <c r="Q65" i="32"/>
  <c r="P65" i="32"/>
  <c r="O65" i="32"/>
  <c r="N65" i="32"/>
  <c r="M65" i="32"/>
  <c r="L65" i="32"/>
  <c r="K65" i="32"/>
  <c r="J65" i="32"/>
  <c r="I65" i="32"/>
  <c r="H65" i="32"/>
  <c r="G65" i="32"/>
  <c r="S64" i="32"/>
  <c r="U64" i="32" s="1"/>
  <c r="S63" i="32"/>
  <c r="U63" i="32" s="1"/>
  <c r="S62" i="32"/>
  <c r="U62" i="32" s="1"/>
  <c r="S61" i="32"/>
  <c r="U61" i="32" s="1"/>
  <c r="D66" i="32"/>
  <c r="S60" i="32"/>
  <c r="U60" i="32" s="1"/>
  <c r="S59" i="32"/>
  <c r="U59" i="32" s="1"/>
  <c r="S58" i="32"/>
  <c r="U58" i="32" s="1"/>
  <c r="S57" i="32"/>
  <c r="U57" i="32" s="1"/>
  <c r="D55" i="32"/>
  <c r="R54" i="32"/>
  <c r="P54" i="32"/>
  <c r="N54" i="32"/>
  <c r="L54" i="32"/>
  <c r="K54" i="32"/>
  <c r="J54" i="32"/>
  <c r="I54" i="32"/>
  <c r="H54" i="32"/>
  <c r="G54" i="32"/>
  <c r="S53" i="32"/>
  <c r="U53" i="32" s="1"/>
  <c r="S52" i="32"/>
  <c r="U52" i="32" s="1"/>
  <c r="Q54" i="32"/>
  <c r="O54" i="32"/>
  <c r="S50" i="32"/>
  <c r="U50" i="32" s="1"/>
  <c r="S49" i="32"/>
  <c r="S48" i="32"/>
  <c r="U48" i="32" s="1"/>
  <c r="S47" i="32"/>
  <c r="U47" i="32" s="1"/>
  <c r="L44" i="32"/>
  <c r="K44" i="32"/>
  <c r="J44" i="32"/>
  <c r="I44" i="32"/>
  <c r="H44" i="32"/>
  <c r="G44" i="32"/>
  <c r="S43" i="32"/>
  <c r="U43" i="32" s="1"/>
  <c r="S42" i="32"/>
  <c r="U42" i="32" s="1"/>
  <c r="S41" i="32"/>
  <c r="U41" i="32" s="1"/>
  <c r="S40" i="32"/>
  <c r="U40" i="32" s="1"/>
  <c r="S39" i="32"/>
  <c r="U39" i="32" s="1"/>
  <c r="R44" i="32"/>
  <c r="Q44" i="32"/>
  <c r="P44" i="32"/>
  <c r="O44" i="32"/>
  <c r="N44" i="32"/>
  <c r="M44" i="32"/>
  <c r="D45" i="32"/>
  <c r="S37" i="32"/>
  <c r="U37" i="32" s="1"/>
  <c r="S36" i="32"/>
  <c r="U36" i="32" s="1"/>
  <c r="S35" i="32"/>
  <c r="U35" i="32" s="1"/>
  <c r="S34" i="32"/>
  <c r="U34" i="32" s="1"/>
  <c r="K19" i="32"/>
  <c r="K22" i="32" s="1"/>
  <c r="Q16" i="32"/>
  <c r="D10" i="32"/>
  <c r="Q8" i="32" s="1"/>
  <c r="D7" i="32"/>
  <c r="T37" i="29"/>
  <c r="S40" i="29"/>
  <c r="S44" i="29"/>
  <c r="B37" i="29"/>
  <c r="C31" i="29"/>
  <c r="S16" i="29"/>
  <c r="S27" i="29"/>
  <c r="S24" i="29"/>
  <c r="B12" i="29"/>
  <c r="S23" i="29"/>
  <c r="S22" i="29"/>
  <c r="S21" i="29"/>
  <c r="S20" i="29"/>
  <c r="S17" i="29"/>
  <c r="S19" i="29"/>
  <c r="S18" i="29"/>
  <c r="S31" i="29" s="1"/>
  <c r="V28" i="29"/>
  <c r="U44" i="29"/>
  <c r="J34" i="29"/>
  <c r="K34" i="29"/>
  <c r="M34" i="29"/>
  <c r="N34" i="29"/>
  <c r="O34" i="29"/>
  <c r="P34" i="29"/>
  <c r="Q34" i="29"/>
  <c r="R34" i="29"/>
  <c r="U31" i="29"/>
  <c r="T44" i="29"/>
  <c r="B44" i="29"/>
  <c r="C44" i="29"/>
  <c r="D44" i="29"/>
  <c r="F44" i="29"/>
  <c r="E31" i="29"/>
  <c r="D31" i="29"/>
  <c r="T31" i="29"/>
  <c r="B31" i="29"/>
  <c r="U35" i="29"/>
  <c r="T41" i="32" l="1"/>
  <c r="T244" i="32"/>
  <c r="S278" i="32"/>
  <c r="U278" i="32" s="1"/>
  <c r="T276" i="32"/>
  <c r="Q18" i="32"/>
  <c r="S226" i="32"/>
  <c r="U226" i="32" s="1"/>
  <c r="T254" i="32"/>
  <c r="T224" i="32"/>
  <c r="T229" i="32"/>
  <c r="S246" i="32"/>
  <c r="U246" i="32" s="1"/>
  <c r="T34" i="32"/>
  <c r="T69" i="32"/>
  <c r="T175" i="32"/>
  <c r="T176" i="32" s="1"/>
  <c r="T182" i="32"/>
  <c r="S196" i="32"/>
  <c r="U196" i="32" s="1"/>
  <c r="S268" i="32"/>
  <c r="U268" i="32" s="1"/>
  <c r="U49" i="32"/>
  <c r="T49" i="32"/>
  <c r="T50" i="32"/>
  <c r="T62" i="32"/>
  <c r="T95" i="32"/>
  <c r="T109" i="32"/>
  <c r="T120" i="32"/>
  <c r="T142" i="32"/>
  <c r="T204" i="32"/>
  <c r="S216" i="32"/>
  <c r="U216" i="32" s="1"/>
  <c r="S236" i="32"/>
  <c r="U236" i="32" s="1"/>
  <c r="T274" i="32"/>
  <c r="S76" i="32"/>
  <c r="U76" i="32" s="1"/>
  <c r="S65" i="32"/>
  <c r="U65" i="32" s="1"/>
  <c r="S34" i="29"/>
  <c r="S35" i="29" s="1"/>
  <c r="S206" i="32"/>
  <c r="U206" i="32" s="1"/>
  <c r="T209" i="32"/>
  <c r="T265" i="32"/>
  <c r="Q24" i="32"/>
  <c r="T43" i="32"/>
  <c r="T64" i="32"/>
  <c r="T73" i="32"/>
  <c r="T89" i="32"/>
  <c r="T93" i="32"/>
  <c r="T129" i="32"/>
  <c r="T140" i="32"/>
  <c r="T149" i="32"/>
  <c r="T184" i="32"/>
  <c r="S186" i="32"/>
  <c r="U186" i="32" s="1"/>
  <c r="T193" i="32"/>
  <c r="T202" i="32"/>
  <c r="T213" i="32"/>
  <c r="T222" i="32"/>
  <c r="T233" i="32"/>
  <c r="T236" i="32" s="1"/>
  <c r="T242" i="32"/>
  <c r="T256" i="32"/>
  <c r="S258" i="32"/>
  <c r="U258" i="32" s="1"/>
  <c r="T261" i="32"/>
  <c r="Q9" i="32"/>
  <c r="Q12" i="32" s="1"/>
  <c r="K10" i="32"/>
  <c r="T272" i="32"/>
  <c r="T278" i="32" s="1"/>
  <c r="T263" i="32"/>
  <c r="T267" i="32"/>
  <c r="T252" i="32"/>
  <c r="T250" i="32"/>
  <c r="T240" i="32"/>
  <c r="T246" i="32" s="1"/>
  <c r="T231" i="32"/>
  <c r="T235" i="32"/>
  <c r="T220" i="32"/>
  <c r="T211" i="32"/>
  <c r="T215" i="32"/>
  <c r="T200" i="32"/>
  <c r="T206" i="32" s="1"/>
  <c r="T189" i="32"/>
  <c r="T191" i="32"/>
  <c r="T196" i="32" s="1"/>
  <c r="T195" i="32"/>
  <c r="T180" i="32"/>
  <c r="T170" i="32"/>
  <c r="T165" i="32"/>
  <c r="T166" i="32" s="1"/>
  <c r="T160" i="32"/>
  <c r="T155" i="32"/>
  <c r="T144" i="32"/>
  <c r="T135" i="32"/>
  <c r="T122" i="32"/>
  <c r="T124" i="32"/>
  <c r="S116" i="32"/>
  <c r="U116" i="32" s="1"/>
  <c r="T115" i="32"/>
  <c r="T102" i="32"/>
  <c r="T100" i="32"/>
  <c r="T104" i="32"/>
  <c r="T91" i="32"/>
  <c r="T84" i="32"/>
  <c r="T82" i="32"/>
  <c r="T71" i="32"/>
  <c r="T75" i="32"/>
  <c r="T59" i="32"/>
  <c r="T57" i="32"/>
  <c r="T52" i="32"/>
  <c r="T48" i="32"/>
  <c r="T39" i="32"/>
  <c r="S156" i="32"/>
  <c r="U156" i="32" s="1"/>
  <c r="S136" i="32"/>
  <c r="U136" i="32" s="1"/>
  <c r="U171" i="32"/>
  <c r="T171" i="32"/>
  <c r="Q19" i="32"/>
  <c r="T111" i="32"/>
  <c r="U111" i="32"/>
  <c r="T133" i="32"/>
  <c r="U133" i="32"/>
  <c r="U141" i="32"/>
  <c r="T141" i="32"/>
  <c r="U143" i="32"/>
  <c r="T143" i="32"/>
  <c r="T151" i="32"/>
  <c r="U151" i="32"/>
  <c r="U51" i="32"/>
  <c r="T51" i="32"/>
  <c r="U101" i="32"/>
  <c r="T101" i="32"/>
  <c r="T113" i="32"/>
  <c r="U113" i="32"/>
  <c r="U121" i="32"/>
  <c r="T121" i="32"/>
  <c r="U123" i="32"/>
  <c r="T123" i="32"/>
  <c r="T131" i="32"/>
  <c r="U131" i="32"/>
  <c r="T153" i="32"/>
  <c r="U153" i="32"/>
  <c r="U173" i="32"/>
  <c r="T173" i="32"/>
  <c r="S86" i="32"/>
  <c r="U86" i="32" s="1"/>
  <c r="S44" i="32"/>
  <c r="U44" i="32" s="1"/>
  <c r="S96" i="32"/>
  <c r="U96" i="32" s="1"/>
  <c r="S166" i="32"/>
  <c r="U166" i="32" s="1"/>
  <c r="T35" i="32"/>
  <c r="T37" i="32"/>
  <c r="T40" i="32"/>
  <c r="T42" i="32"/>
  <c r="T47" i="32"/>
  <c r="T53" i="32"/>
  <c r="M54" i="32"/>
  <c r="S54" i="32" s="1"/>
  <c r="U54" i="32" s="1"/>
  <c r="T58" i="32"/>
  <c r="T60" i="32"/>
  <c r="T61" i="32"/>
  <c r="T63" i="32"/>
  <c r="T68" i="32"/>
  <c r="T70" i="32"/>
  <c r="T72" i="32"/>
  <c r="T74" i="32"/>
  <c r="T79" i="32"/>
  <c r="S80" i="32"/>
  <c r="T81" i="32"/>
  <c r="T83" i="32"/>
  <c r="T85" i="32"/>
  <c r="T92" i="32"/>
  <c r="T94" i="32"/>
  <c r="T99" i="32"/>
  <c r="T103" i="32"/>
  <c r="T105" i="32"/>
  <c r="M106" i="32"/>
  <c r="S106" i="32" s="1"/>
  <c r="U106" i="32" s="1"/>
  <c r="T110" i="32"/>
  <c r="T112" i="32"/>
  <c r="T114" i="32"/>
  <c r="T119" i="32"/>
  <c r="T125" i="32"/>
  <c r="M126" i="32"/>
  <c r="S126" i="32" s="1"/>
  <c r="U126" i="32" s="1"/>
  <c r="T130" i="32"/>
  <c r="T132" i="32"/>
  <c r="T134" i="32"/>
  <c r="T139" i="32"/>
  <c r="T145" i="32"/>
  <c r="M146" i="32"/>
  <c r="S146" i="32" s="1"/>
  <c r="U146" i="32" s="1"/>
  <c r="T150" i="32"/>
  <c r="T152" i="32"/>
  <c r="T154" i="32"/>
  <c r="T159" i="32"/>
  <c r="S161" i="32"/>
  <c r="K4" i="32" s="1"/>
  <c r="T162" i="32"/>
  <c r="T163" i="32"/>
  <c r="T169" i="32"/>
  <c r="U172" i="32"/>
  <c r="U174" i="32"/>
  <c r="M176" i="32"/>
  <c r="S176" i="32" s="1"/>
  <c r="U176" i="32" s="1"/>
  <c r="U179" i="32"/>
  <c r="U181" i="32"/>
  <c r="U183" i="32"/>
  <c r="U185" i="32"/>
  <c r="U190" i="32"/>
  <c r="U192" i="32"/>
  <c r="U194" i="32"/>
  <c r="U199" i="32"/>
  <c r="U201" i="32"/>
  <c r="U203" i="32"/>
  <c r="U205" i="32"/>
  <c r="U210" i="32"/>
  <c r="U212" i="32"/>
  <c r="U214" i="32"/>
  <c r="U219" i="32"/>
  <c r="U221" i="32"/>
  <c r="U223" i="32"/>
  <c r="U225" i="32"/>
  <c r="U230" i="32"/>
  <c r="U232" i="32"/>
  <c r="U234" i="32"/>
  <c r="U239" i="32"/>
  <c r="U241" i="32"/>
  <c r="U243" i="32"/>
  <c r="U245" i="32"/>
  <c r="U251" i="32"/>
  <c r="U253" i="32"/>
  <c r="U255" i="32"/>
  <c r="U257" i="32"/>
  <c r="U262" i="32"/>
  <c r="U264" i="32"/>
  <c r="U266" i="32"/>
  <c r="U271" i="32"/>
  <c r="U273" i="32"/>
  <c r="U275" i="32"/>
  <c r="U277" i="32"/>
  <c r="S38" i="32"/>
  <c r="S90" i="32"/>
  <c r="T186" i="32" l="1"/>
  <c r="T258" i="32"/>
  <c r="T268" i="32"/>
  <c r="T216" i="32"/>
  <c r="T226" i="32"/>
  <c r="T146" i="32"/>
  <c r="T136" i="32"/>
  <c r="T126" i="32"/>
  <c r="T116" i="32"/>
  <c r="T65" i="32"/>
  <c r="T156" i="32"/>
  <c r="K5" i="32"/>
  <c r="U90" i="32"/>
  <c r="T90" i="32"/>
  <c r="T96" i="32" s="1"/>
  <c r="U38" i="32"/>
  <c r="K17" i="32"/>
  <c r="T76" i="32"/>
  <c r="T54" i="32"/>
  <c r="T161" i="32"/>
  <c r="U161" i="32"/>
  <c r="T80" i="32"/>
  <c r="T86" i="32" s="1"/>
  <c r="Q5" i="32"/>
  <c r="U80" i="32"/>
  <c r="T106" i="32"/>
  <c r="T38" i="32"/>
  <c r="T44" i="32" s="1"/>
  <c r="D20" i="32" l="1"/>
</calcChain>
</file>

<file path=xl/sharedStrings.xml><?xml version="1.0" encoding="utf-8"?>
<sst xmlns="http://schemas.openxmlformats.org/spreadsheetml/2006/main" count="531" uniqueCount="178">
  <si>
    <t>Budget</t>
  </si>
  <si>
    <t xml:space="preserve">July </t>
  </si>
  <si>
    <t xml:space="preserve">August </t>
  </si>
  <si>
    <t>Oct</t>
  </si>
  <si>
    <t>Nov</t>
  </si>
  <si>
    <t>Dec</t>
  </si>
  <si>
    <t>Feb</t>
  </si>
  <si>
    <t xml:space="preserve">March </t>
  </si>
  <si>
    <t>April</t>
  </si>
  <si>
    <t xml:space="preserve">May </t>
  </si>
  <si>
    <t>June</t>
  </si>
  <si>
    <t>YTD EXP</t>
  </si>
  <si>
    <t xml:space="preserve">Balance Remaining </t>
  </si>
  <si>
    <t>Sept</t>
  </si>
  <si>
    <t>Jan</t>
  </si>
  <si>
    <t>TANF</t>
  </si>
  <si>
    <t>State</t>
  </si>
  <si>
    <t>DECAT</t>
  </si>
  <si>
    <t>PSSF</t>
  </si>
  <si>
    <t>CPPC</t>
  </si>
  <si>
    <t>JCS Transfer (Americas Rising Stars)</t>
  </si>
  <si>
    <t>DCAT Coordinator             DCAT6-10-013</t>
  </si>
  <si>
    <t>Americas Rising Stars       DCAT-08-030</t>
  </si>
  <si>
    <t>AmeriCorps-                      DCAT-08-143</t>
  </si>
  <si>
    <t>Als Pals-                            DCAT6-09-009</t>
  </si>
  <si>
    <t>Total</t>
  </si>
  <si>
    <t>DECAT Budget FY 10-11</t>
  </si>
  <si>
    <t>Family Team Meeting-      DCAT5-11-011</t>
  </si>
  <si>
    <t>Family Assistance-            DCAT5-11-009</t>
  </si>
  <si>
    <t>7/1/10 - 6/30/11</t>
  </si>
  <si>
    <t>DCAT Grants - State FY11</t>
  </si>
  <si>
    <t xml:space="preserve">  SUBTOTAL DCAT $ - State FY11</t>
  </si>
  <si>
    <t>7/1/10-6/30/11</t>
  </si>
  <si>
    <t>10/1/10 - 9/30/11</t>
  </si>
  <si>
    <t>PSSF/CPPC Federal FY 11</t>
  </si>
  <si>
    <t xml:space="preserve">DHS Transfer/Carryover FY 09 </t>
  </si>
  <si>
    <t xml:space="preserve">FY 09-10 State Allocation/Carryover </t>
  </si>
  <si>
    <t>DHS Transfer-Family Team Meetings FY 09</t>
  </si>
  <si>
    <t>FY 11State Allocation (carryover to FY 12)</t>
  </si>
  <si>
    <t>FY 10 Additional Allocation (updated)</t>
  </si>
  <si>
    <t xml:space="preserve">FY 10 Child Welfare Allocation </t>
  </si>
  <si>
    <t>5,2,79.44</t>
  </si>
  <si>
    <t>Total Remaing DCAT Allocation(includes FY 11 State Allocation)</t>
  </si>
  <si>
    <r>
      <rPr>
        <b/>
        <sz val="10"/>
        <color indexed="10"/>
        <rFont val="Arial"/>
        <family val="2"/>
      </rPr>
      <t xml:space="preserve">TANF =$137,216.00 </t>
    </r>
    <r>
      <rPr>
        <b/>
        <sz val="10"/>
        <rFont val="Arial"/>
        <family val="2"/>
      </rPr>
      <t>State/JCS=$181,371.00</t>
    </r>
  </si>
  <si>
    <t>Funding Flow Chart</t>
  </si>
  <si>
    <t>Breakdown of spending by funding stream</t>
  </si>
  <si>
    <t xml:space="preserve">Funds Un-allocated to Contracts </t>
  </si>
  <si>
    <t>Contract # and Contracting Entity</t>
  </si>
  <si>
    <t>Funding Description</t>
  </si>
  <si>
    <t>Amount</t>
  </si>
  <si>
    <t>Begin Date</t>
  </si>
  <si>
    <t>End Date</t>
  </si>
  <si>
    <t>July</t>
  </si>
  <si>
    <t>Aug</t>
  </si>
  <si>
    <t>Mar</t>
  </si>
  <si>
    <t xml:space="preserve">Apr </t>
  </si>
  <si>
    <t>May</t>
  </si>
  <si>
    <t>YTD</t>
  </si>
  <si>
    <t>Remaining</t>
  </si>
  <si>
    <t>%</t>
  </si>
  <si>
    <t>State Allocation &amp; CW Contracts</t>
  </si>
  <si>
    <t>FY11 Leg. Alloc.</t>
  </si>
  <si>
    <t>FY 10 JCS (state)</t>
  </si>
  <si>
    <t>FY 10 JCS (TANF)</t>
  </si>
  <si>
    <t>FY 10 DCAT C/O (TANF)</t>
  </si>
  <si>
    <t>FY 10 C/O DHS (state)</t>
  </si>
  <si>
    <t>FY 10 C/O (Decat)</t>
  </si>
  <si>
    <t>FY 09 C/O (Decat)</t>
  </si>
  <si>
    <t>MYFI</t>
  </si>
  <si>
    <t>Total Expended</t>
  </si>
  <si>
    <t>Start</t>
  </si>
  <si>
    <t>Q1</t>
  </si>
  <si>
    <t>Q2</t>
  </si>
  <si>
    <t>Q3</t>
  </si>
  <si>
    <t>Q4 / End</t>
  </si>
  <si>
    <t>FY 10 C/O (TANF)</t>
  </si>
  <si>
    <t>j</t>
  </si>
  <si>
    <t>a</t>
  </si>
  <si>
    <t>s</t>
  </si>
  <si>
    <t>o</t>
  </si>
  <si>
    <t>n</t>
  </si>
  <si>
    <t>DCAT5-11-009
Family Assistance</t>
  </si>
  <si>
    <t>DCAT5-11-011
Family Team Meeting</t>
  </si>
  <si>
    <t>DCAT</t>
  </si>
  <si>
    <t>DCFS</t>
  </si>
  <si>
    <t xml:space="preserve">NOT CONTRACTED YET
TBD
</t>
  </si>
  <si>
    <t>FY 11 DCAT C/O (TANF)</t>
  </si>
  <si>
    <t>FY 11 JCS (TANF)</t>
  </si>
  <si>
    <t>FY 11 JCS (state)</t>
  </si>
  <si>
    <t>FY12 Leg. Alloc.</t>
  </si>
  <si>
    <t>FY 11 C/O DHS (state)</t>
  </si>
  <si>
    <t>FY 11 C/O (Decat)</t>
  </si>
  <si>
    <t>DCAT5-12-020
Community Support</t>
  </si>
  <si>
    <t>FY 12 DHS Carry-over (State) Remaining</t>
  </si>
  <si>
    <t>FY 12 DCAT Carry-over (State)</t>
  </si>
  <si>
    <t>FY13 Leg. Alloc.</t>
  </si>
  <si>
    <t>FY 12 JCS (state)</t>
  </si>
  <si>
    <t>FY 12 JCS (TANF)</t>
  </si>
  <si>
    <t>FY 12 C/O DHS (state)</t>
  </si>
  <si>
    <t>FY 12 C/O (Decat)</t>
  </si>
  <si>
    <t>DCAT5-13-011
Als Pals</t>
  </si>
  <si>
    <t>FY13 PSSFP</t>
  </si>
  <si>
    <t>FY 14 CPPC (State)</t>
  </si>
  <si>
    <t xml:space="preserve">FY 14 CPPC (State) Contracted </t>
  </si>
  <si>
    <t>FY 14 CPPC (State) Expended</t>
  </si>
  <si>
    <t>FY 14 CPPC (State) Remaining</t>
  </si>
  <si>
    <t>FY13 JCS Carry-over (TANF)</t>
  </si>
  <si>
    <t>FY13 DCAT Carry-over (State)</t>
  </si>
  <si>
    <t>FY13 Carry-over Total</t>
  </si>
  <si>
    <t>Potential FY13 Legislative Allowable Carry-over</t>
  </si>
  <si>
    <t>Estimated FY13 Legislative Reduction</t>
  </si>
  <si>
    <t>FY13 Allowable Carry-over</t>
  </si>
  <si>
    <t>Total Budget Estimated FY2014</t>
  </si>
  <si>
    <t>FY14 CPPC (State/Federal)</t>
  </si>
  <si>
    <t>FY14 PSSFP (State/Federal)</t>
  </si>
  <si>
    <t>FY14 Transfers Out (TANF)</t>
  </si>
  <si>
    <t>FY14 Transfers Out (State)</t>
  </si>
  <si>
    <t>Total DCAT Managed Funds FY2014</t>
  </si>
  <si>
    <t>Total DCAT Contracted Funds FY2014</t>
  </si>
  <si>
    <t>Total DCAT Managed "Expended" Funds FY2014 YTD</t>
  </si>
  <si>
    <t>Total DCAT Managed "Remaining" Funds FY2014</t>
  </si>
  <si>
    <t>FY14 Funds that can be carried to FY15</t>
  </si>
  <si>
    <t>Total DCAT Uncommitted Unallocated Funds FY2014</t>
  </si>
  <si>
    <t>FY 13 DCAT Carry-over (TANF)</t>
  </si>
  <si>
    <t>FY 13 DCAT Carry-over (TANF) Contracted</t>
  </si>
  <si>
    <t>FY 13 DCAT Carry-over (TANF) Expended</t>
  </si>
  <si>
    <t>FY 13 DCAT Carry-over (TANF) Remaining</t>
  </si>
  <si>
    <t>FY 13 DCAT Carry-over (State)</t>
  </si>
  <si>
    <t>FY 12/13 DCAT Carry-over Total</t>
  </si>
  <si>
    <t>FY 13 DCAT Carry-over (State) Expended</t>
  </si>
  <si>
    <t>FY 13 DCAT Carry-over (State) Remaining</t>
  </si>
  <si>
    <t>FY 14 Funding Total</t>
  </si>
  <si>
    <t>FY 14 Funding Contracted</t>
  </si>
  <si>
    <t>FY 14 Funding Expended</t>
  </si>
  <si>
    <t>FY 14 Funding Remaining</t>
  </si>
  <si>
    <t>FY 14 PSSFP (State/Federal)</t>
  </si>
  <si>
    <t>FY 14 PSSFP (State/Federal) Contracted</t>
  </si>
  <si>
    <t>FY 14 PSSFP (State/Federal) Expended</t>
  </si>
  <si>
    <t>FY 14 PSSFP (State/Federal) Remaining</t>
  </si>
  <si>
    <t>FY14 Leg. Alloc.</t>
  </si>
  <si>
    <t>FY 13 JCS (state)</t>
  </si>
  <si>
    <t>FY 13 JCS (TANF)</t>
  </si>
  <si>
    <t>FY 13 DCAT C/O (TANF)</t>
  </si>
  <si>
    <t>FY 13 C/O (Decat)</t>
  </si>
  <si>
    <t xml:space="preserve">FY13 PSSFP </t>
  </si>
  <si>
    <t>CPPC FY14</t>
  </si>
  <si>
    <t>FY14 PSSFP</t>
  </si>
  <si>
    <t>FY14 DHS Carry-over (State) 54,260,15,000,8,000,2000</t>
  </si>
  <si>
    <t>FY14 Legislative Allocation (Est)</t>
  </si>
  <si>
    <t>FY 12 DHS Carry-over (State) Total</t>
  </si>
  <si>
    <t>FY 12 DHS Carry-over (State) Contracted</t>
  </si>
  <si>
    <t>FY 12 DHS Carry-over (State) Expended</t>
  </si>
  <si>
    <t>FY12 DHS Carry-over (State) (est)</t>
  </si>
  <si>
    <t>FY13 DHS Carry-over (State) $26,500) + $50,700 (est)</t>
  </si>
  <si>
    <t>FY14 DHS Carry-over (State)</t>
  </si>
  <si>
    <t>FY14 DHS Carry-over (State) Contracted</t>
  </si>
  <si>
    <t>FY14 DHS Carry-over (State) Expended</t>
  </si>
  <si>
    <t>FY14 DHS Carry-over (State) Remaining</t>
  </si>
  <si>
    <t>FY 12 DHS C/O (State)</t>
  </si>
  <si>
    <t>FY 13 DHS C/O DHS (state)</t>
  </si>
  <si>
    <t>FY13 DHS Carry-over (State) Contracted</t>
  </si>
  <si>
    <t>FY13 DHS Carry-over (State) Expended</t>
  </si>
  <si>
    <t>FY13 DHS Carry-over (State) Remaining</t>
  </si>
  <si>
    <t>DCAT5-14-012
DCAT Coordination</t>
  </si>
  <si>
    <t xml:space="preserve">PSSFP DCAT5-14-162
</t>
  </si>
  <si>
    <t>FY 13 DCAT C/O (state)</t>
  </si>
  <si>
    <t xml:space="preserve">FY 13 DHS C/O (State) </t>
  </si>
  <si>
    <t xml:space="preserve">CPPC DCAT5-13-012
</t>
  </si>
  <si>
    <t xml:space="preserve">FY 14 </t>
  </si>
  <si>
    <t>FY 13 DHS C/O (State)</t>
  </si>
  <si>
    <t>FY 14 DHS C/O (state)</t>
  </si>
  <si>
    <t>FY 14 DHS C/O (State)</t>
  </si>
  <si>
    <t>FY 14 State Allocation DCAT (state)</t>
  </si>
  <si>
    <t>FY 13 DHS C/O (state)</t>
  </si>
  <si>
    <t>FY 13 DCAT Carry-over (State) Contracted</t>
  </si>
  <si>
    <t>FY 14 Legislative Allocation (est)</t>
  </si>
  <si>
    <t>FY 12 DHS Carry-over (State) (est)</t>
  </si>
  <si>
    <t>FY13 DHS Carry-over (State)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</si>
</sst>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0"/>
      <color theme="1"/>
      <name val="Arial"/>
      <family val="2"/>
    </font>
    <font>
      <b/>
      <u/>
      <sz val="20"/>
      <name val="Arial"/>
      <family val="2"/>
    </font>
    <font>
      <b/>
      <u/>
      <sz val="2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95">
    <xf numFmtId="0" fontId="0" fillId="0" borderId="0" xfId="0"/>
    <xf numFmtId="44" fontId="2" fillId="0" borderId="0" xfId="1" applyBorder="1"/>
    <xf numFmtId="0" fontId="0" fillId="0" borderId="0" xfId="0" applyBorder="1"/>
    <xf numFmtId="44" fontId="6" fillId="0" borderId="1" xfId="1" applyFont="1" applyBorder="1"/>
    <xf numFmtId="0" fontId="0" fillId="0" borderId="1" xfId="0" applyBorder="1" applyAlignment="1">
      <alignment horizontal="left"/>
    </xf>
    <xf numFmtId="44" fontId="2" fillId="0" borderId="1" xfId="1" applyBorder="1"/>
    <xf numFmtId="44" fontId="6" fillId="0" borderId="1" xfId="1" applyFon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1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6" fillId="0" borderId="3" xfId="0" applyFont="1" applyBorder="1" applyAlignment="1">
      <alignment horizontal="left" wrapText="1"/>
    </xf>
    <xf numFmtId="44" fontId="2" fillId="0" borderId="5" xfId="1" applyBorder="1"/>
    <xf numFmtId="44" fontId="6" fillId="0" borderId="1" xfId="1" applyFont="1" applyBorder="1" applyAlignment="1">
      <alignment wrapText="1"/>
    </xf>
    <xf numFmtId="44" fontId="2" fillId="2" borderId="1" xfId="1" applyFill="1" applyBorder="1"/>
    <xf numFmtId="44" fontId="2" fillId="2" borderId="1" xfId="1" applyFont="1" applyFill="1" applyBorder="1"/>
    <xf numFmtId="44" fontId="2" fillId="0" borderId="1" xfId="1" applyFill="1" applyBorder="1"/>
    <xf numFmtId="44" fontId="2" fillId="0" borderId="2" xfId="1" applyBorder="1"/>
    <xf numFmtId="44" fontId="2" fillId="0" borderId="6" xfId="1" applyBorder="1"/>
    <xf numFmtId="44" fontId="4" fillId="0" borderId="7" xfId="1" applyFont="1" applyBorder="1"/>
    <xf numFmtId="44" fontId="2" fillId="0" borderId="7" xfId="1" applyBorder="1"/>
    <xf numFmtId="44" fontId="0" fillId="0" borderId="8" xfId="0" applyNumberFormat="1" applyBorder="1"/>
    <xf numFmtId="44" fontId="2" fillId="2" borderId="6" xfId="1" applyFill="1" applyBorder="1"/>
    <xf numFmtId="44" fontId="2" fillId="2" borderId="7" xfId="1" applyFill="1" applyBorder="1"/>
    <xf numFmtId="0" fontId="4" fillId="2" borderId="6" xfId="0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0" fontId="0" fillId="2" borderId="6" xfId="0" applyFill="1" applyBorder="1"/>
    <xf numFmtId="44" fontId="2" fillId="2" borderId="6" xfId="1" applyFont="1" applyFill="1" applyBorder="1"/>
    <xf numFmtId="16" fontId="2" fillId="2" borderId="6" xfId="1" applyNumberFormat="1" applyFont="1" applyFill="1" applyBorder="1" applyAlignment="1">
      <alignment wrapText="1"/>
    </xf>
    <xf numFmtId="0" fontId="0" fillId="0" borderId="7" xfId="0" applyBorder="1"/>
    <xf numFmtId="0" fontId="0" fillId="0" borderId="9" xfId="0" applyBorder="1"/>
    <xf numFmtId="44" fontId="2" fillId="0" borderId="8" xfId="1" applyBorder="1"/>
    <xf numFmtId="44" fontId="0" fillId="0" borderId="2" xfId="0" applyNumberFormat="1" applyBorder="1"/>
    <xf numFmtId="0" fontId="0" fillId="0" borderId="10" xfId="0" applyBorder="1"/>
    <xf numFmtId="0" fontId="0" fillId="2" borderId="10" xfId="0" applyFill="1" applyBorder="1"/>
    <xf numFmtId="44" fontId="2" fillId="0" borderId="11" xfId="1" applyBorder="1"/>
    <xf numFmtId="0" fontId="0" fillId="2" borderId="12" xfId="0" applyFill="1" applyBorder="1"/>
    <xf numFmtId="44" fontId="2" fillId="0" borderId="13" xfId="1" applyBorder="1"/>
    <xf numFmtId="44" fontId="2" fillId="0" borderId="4" xfId="1" applyBorder="1"/>
    <xf numFmtId="44" fontId="2" fillId="0" borderId="3" xfId="1" applyBorder="1"/>
    <xf numFmtId="44" fontId="2" fillId="2" borderId="3" xfId="1" applyFill="1" applyBorder="1"/>
    <xf numFmtId="44" fontId="4" fillId="0" borderId="1" xfId="1" applyFont="1" applyBorder="1" applyAlignment="1">
      <alignment horizontal="center" wrapText="1"/>
    </xf>
    <xf numFmtId="44" fontId="2" fillId="2" borderId="6" xfId="1" applyFont="1" applyFill="1" applyBorder="1" applyAlignment="1">
      <alignment wrapText="1"/>
    </xf>
    <xf numFmtId="44" fontId="0" fillId="0" borderId="1" xfId="1" applyFont="1" applyFill="1" applyBorder="1"/>
    <xf numFmtId="0" fontId="4" fillId="0" borderId="14" xfId="0" applyFont="1" applyBorder="1" applyAlignment="1">
      <alignment horizontal="left"/>
    </xf>
    <xf numFmtId="44" fontId="2" fillId="0" borderId="1" xfId="1" applyFont="1" applyFill="1" applyBorder="1"/>
    <xf numFmtId="0" fontId="4" fillId="0" borderId="15" xfId="0" applyFont="1" applyBorder="1" applyAlignment="1">
      <alignment horizontal="left"/>
    </xf>
    <xf numFmtId="44" fontId="4" fillId="0" borderId="16" xfId="1" applyFont="1" applyBorder="1"/>
    <xf numFmtId="44" fontId="2" fillId="0" borderId="16" xfId="1" applyBorder="1"/>
    <xf numFmtId="44" fontId="2" fillId="2" borderId="16" xfId="1" applyFill="1" applyBorder="1"/>
    <xf numFmtId="44" fontId="2" fillId="0" borderId="16" xfId="1" applyFill="1" applyBorder="1"/>
    <xf numFmtId="44" fontId="4" fillId="0" borderId="17" xfId="0" applyNumberFormat="1" applyFont="1" applyBorder="1"/>
    <xf numFmtId="0" fontId="4" fillId="0" borderId="18" xfId="0" applyFont="1" applyBorder="1" applyAlignment="1">
      <alignment horizontal="center"/>
    </xf>
    <xf numFmtId="44" fontId="2" fillId="0" borderId="18" xfId="1" applyBorder="1"/>
    <xf numFmtId="0" fontId="0" fillId="0" borderId="18" xfId="0" applyBorder="1"/>
    <xf numFmtId="0" fontId="0" fillId="0" borderId="0" xfId="0" applyFill="1" applyBorder="1"/>
    <xf numFmtId="44" fontId="4" fillId="0" borderId="4" xfId="1" applyFont="1" applyBorder="1"/>
    <xf numFmtId="44" fontId="2" fillId="0" borderId="0" xfId="1" applyBorder="1" applyAlignment="1">
      <alignment horizontal="left"/>
    </xf>
    <xf numFmtId="44" fontId="0" fillId="0" borderId="2" xfId="0" applyNumberFormat="1" applyFill="1" applyBorder="1"/>
    <xf numFmtId="44" fontId="2" fillId="0" borderId="9" xfId="1" applyFill="1" applyBorder="1"/>
    <xf numFmtId="44" fontId="2" fillId="0" borderId="19" xfId="1" applyBorder="1"/>
    <xf numFmtId="0" fontId="4" fillId="0" borderId="7" xfId="0" applyFont="1" applyBorder="1" applyAlignment="1">
      <alignment horizontal="left" wrapText="1"/>
    </xf>
    <xf numFmtId="44" fontId="2" fillId="0" borderId="9" xfId="1" applyBorder="1"/>
    <xf numFmtId="44" fontId="0" fillId="0" borderId="9" xfId="0" applyNumberFormat="1" applyBorder="1"/>
    <xf numFmtId="0" fontId="0" fillId="0" borderId="4" xfId="0" applyFill="1" applyBorder="1" applyAlignment="1">
      <alignment horizontal="left"/>
    </xf>
    <xf numFmtId="44" fontId="2" fillId="0" borderId="4" xfId="1" applyFill="1" applyBorder="1"/>
    <xf numFmtId="44" fontId="0" fillId="0" borderId="20" xfId="0" applyNumberFormat="1" applyFill="1" applyBorder="1"/>
    <xf numFmtId="0" fontId="0" fillId="2" borderId="10" xfId="0" applyFill="1" applyBorder="1" applyAlignment="1">
      <alignment wrapText="1"/>
    </xf>
    <xf numFmtId="44" fontId="0" fillId="0" borderId="19" xfId="0" applyNumberFormat="1" applyBorder="1"/>
    <xf numFmtId="44" fontId="4" fillId="2" borderId="10" xfId="1" applyFont="1" applyFill="1" applyBorder="1" applyAlignment="1">
      <alignment wrapText="1"/>
    </xf>
    <xf numFmtId="44" fontId="2" fillId="0" borderId="2" xfId="1" applyFill="1" applyBorder="1"/>
    <xf numFmtId="44" fontId="4" fillId="0" borderId="8" xfId="1" applyFont="1" applyBorder="1"/>
    <xf numFmtId="44" fontId="2" fillId="2" borderId="21" xfId="1" applyFill="1" applyBorder="1"/>
    <xf numFmtId="44" fontId="4" fillId="0" borderId="17" xfId="1" applyFont="1" applyBorder="1"/>
    <xf numFmtId="44" fontId="2" fillId="2" borderId="22" xfId="1" applyFill="1" applyBorder="1"/>
    <xf numFmtId="44" fontId="2" fillId="2" borderId="23" xfId="1" applyFill="1" applyBorder="1"/>
    <xf numFmtId="44" fontId="2" fillId="2" borderId="15" xfId="1" applyFill="1" applyBorder="1"/>
    <xf numFmtId="44" fontId="2" fillId="2" borderId="10" xfId="1" applyFont="1" applyFill="1" applyBorder="1"/>
    <xf numFmtId="44" fontId="2" fillId="2" borderId="14" xfId="1" applyFill="1" applyBorder="1"/>
    <xf numFmtId="44" fontId="2" fillId="2" borderId="10" xfId="1" applyFill="1" applyBorder="1"/>
    <xf numFmtId="44" fontId="0" fillId="0" borderId="2" xfId="0" applyNumberFormat="1" applyFill="1" applyBorder="1" applyAlignment="1">
      <alignment wrapText="1"/>
    </xf>
    <xf numFmtId="44" fontId="2" fillId="2" borderId="24" xfId="1" applyFill="1" applyBorder="1"/>
    <xf numFmtId="0" fontId="4" fillId="0" borderId="4" xfId="0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0" fillId="0" borderId="4" xfId="0" applyNumberFormat="1" applyBorder="1"/>
    <xf numFmtId="44" fontId="0" fillId="0" borderId="9" xfId="1" applyFont="1" applyBorder="1"/>
    <xf numFmtId="44" fontId="4" fillId="0" borderId="4" xfId="0" applyNumberFormat="1" applyFont="1" applyBorder="1"/>
    <xf numFmtId="44" fontId="4" fillId="0" borderId="0" xfId="1" applyFont="1" applyBorder="1"/>
    <xf numFmtId="44" fontId="2" fillId="2" borderId="10" xfId="1" applyFont="1" applyFill="1" applyBorder="1" applyAlignment="1">
      <alignment wrapText="1"/>
    </xf>
    <xf numFmtId="44" fontId="2" fillId="0" borderId="2" xfId="1" applyFont="1" applyFill="1" applyBorder="1"/>
    <xf numFmtId="44" fontId="2" fillId="0" borderId="17" xfId="1" applyBorder="1"/>
    <xf numFmtId="44" fontId="2" fillId="0" borderId="6" xfId="1" applyFont="1" applyFill="1" applyBorder="1"/>
    <xf numFmtId="44" fontId="2" fillId="0" borderId="10" xfId="1" applyFont="1" applyFill="1" applyBorder="1"/>
    <xf numFmtId="44" fontId="2" fillId="0" borderId="6" xfId="1" applyFill="1" applyBorder="1"/>
    <xf numFmtId="44" fontId="0" fillId="0" borderId="10" xfId="0" applyNumberFormat="1" applyFill="1" applyBorder="1"/>
    <xf numFmtId="0" fontId="6" fillId="0" borderId="6" xfId="0" applyFont="1" applyFill="1" applyBorder="1" applyAlignment="1">
      <alignment horizontal="left"/>
    </xf>
    <xf numFmtId="44" fontId="0" fillId="0" borderId="6" xfId="1" applyFont="1" applyFill="1" applyBorder="1"/>
    <xf numFmtId="44" fontId="6" fillId="0" borderId="6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6" fillId="0" borderId="0" xfId="1" applyFont="1" applyBorder="1" applyAlignment="1">
      <alignment wrapText="1"/>
    </xf>
    <xf numFmtId="44" fontId="4" fillId="0" borderId="4" xfId="1" applyFont="1" applyBorder="1" applyAlignment="1">
      <alignment textRotation="44"/>
    </xf>
    <xf numFmtId="44" fontId="2" fillId="0" borderId="1" xfId="1" applyFont="1" applyBorder="1"/>
    <xf numFmtId="0" fontId="4" fillId="0" borderId="0" xfId="0" applyFont="1" applyBorder="1" applyAlignment="1">
      <alignment horizontal="left"/>
    </xf>
    <xf numFmtId="44" fontId="2" fillId="2" borderId="0" xfId="1" applyFill="1" applyBorder="1"/>
    <xf numFmtId="44" fontId="2" fillId="0" borderId="0" xfId="1" applyFill="1" applyBorder="1"/>
    <xf numFmtId="44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4" fontId="2" fillId="0" borderId="26" xfId="1" applyBorder="1"/>
    <xf numFmtId="44" fontId="2" fillId="0" borderId="26" xfId="1" applyFont="1" applyFill="1" applyBorder="1"/>
    <xf numFmtId="44" fontId="2" fillId="0" borderId="12" xfId="1" applyBorder="1"/>
    <xf numFmtId="44" fontId="2" fillId="2" borderId="27" xfId="1" applyFill="1" applyBorder="1"/>
    <xf numFmtId="44" fontId="2" fillId="2" borderId="26" xfId="1" applyFill="1" applyBorder="1"/>
    <xf numFmtId="44" fontId="7" fillId="0" borderId="0" xfId="1" applyFont="1" applyBorder="1"/>
    <xf numFmtId="44" fontId="8" fillId="0" borderId="0" xfId="1" applyFont="1" applyBorder="1"/>
    <xf numFmtId="44" fontId="0" fillId="0" borderId="0" xfId="0" applyNumberFormat="1" applyFill="1" applyBorder="1"/>
    <xf numFmtId="6" fontId="0" fillId="0" borderId="9" xfId="0" applyNumberFormat="1" applyBorder="1"/>
    <xf numFmtId="44" fontId="2" fillId="0" borderId="8" xfId="1" applyFont="1" applyBorder="1"/>
    <xf numFmtId="8" fontId="2" fillId="0" borderId="3" xfId="1" applyNumberFormat="1" applyFont="1" applyBorder="1"/>
    <xf numFmtId="6" fontId="2" fillId="0" borderId="9" xfId="1" applyNumberFormat="1" applyBorder="1"/>
    <xf numFmtId="44" fontId="0" fillId="0" borderId="0" xfId="0" applyNumberFormat="1" applyBorder="1"/>
    <xf numFmtId="44" fontId="0" fillId="0" borderId="0" xfId="0" applyNumberFormat="1"/>
    <xf numFmtId="44" fontId="0" fillId="0" borderId="4" xfId="0" applyNumberFormat="1" applyFill="1" applyBorder="1"/>
    <xf numFmtId="4" fontId="0" fillId="0" borderId="0" xfId="0" applyNumberFormat="1" applyBorder="1"/>
    <xf numFmtId="6" fontId="4" fillId="0" borderId="0" xfId="1" applyNumberFormat="1" applyFont="1" applyBorder="1"/>
    <xf numFmtId="44" fontId="6" fillId="0" borderId="26" xfId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4" fillId="0" borderId="1" xfId="1" applyFont="1" applyBorder="1"/>
    <xf numFmtId="44" fontId="2" fillId="0" borderId="2" xfId="1" applyFont="1" applyBorder="1"/>
    <xf numFmtId="0" fontId="4" fillId="0" borderId="0" xfId="0" applyFont="1"/>
    <xf numFmtId="0" fontId="4" fillId="0" borderId="26" xfId="0" applyFont="1" applyFill="1" applyBorder="1" applyAlignment="1">
      <alignment horizontal="left"/>
    </xf>
    <xf numFmtId="44" fontId="4" fillId="0" borderId="28" xfId="1" applyFont="1" applyBorder="1"/>
    <xf numFmtId="44" fontId="2" fillId="2" borderId="29" xfId="1" applyFill="1" applyBorder="1"/>
    <xf numFmtId="44" fontId="2" fillId="2" borderId="26" xfId="1" applyFont="1" applyFill="1" applyBorder="1"/>
    <xf numFmtId="16" fontId="2" fillId="2" borderId="26" xfId="1" applyNumberFormat="1" applyFont="1" applyFill="1" applyBorder="1" applyAlignment="1">
      <alignment wrapText="1"/>
    </xf>
    <xf numFmtId="44" fontId="2" fillId="0" borderId="7" xfId="1" applyFont="1" applyBorder="1"/>
    <xf numFmtId="44" fontId="6" fillId="0" borderId="9" xfId="1" applyFont="1" applyBorder="1"/>
    <xf numFmtId="44" fontId="2" fillId="0" borderId="30" xfId="1" applyBorder="1"/>
    <xf numFmtId="44" fontId="2" fillId="0" borderId="30" xfId="1" applyFont="1" applyBorder="1"/>
    <xf numFmtId="44" fontId="6" fillId="0" borderId="30" xfId="1" applyFont="1" applyBorder="1"/>
    <xf numFmtId="0" fontId="4" fillId="0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4" fontId="4" fillId="0" borderId="1" xfId="0" applyNumberFormat="1" applyFont="1" applyFill="1" applyBorder="1"/>
    <xf numFmtId="0" fontId="4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4" fontId="2" fillId="0" borderId="28" xfId="1" applyFont="1" applyBorder="1"/>
    <xf numFmtId="44" fontId="6" fillId="0" borderId="28" xfId="1" applyFont="1" applyBorder="1" applyAlignment="1">
      <alignment horizontal="center"/>
    </xf>
    <xf numFmtId="44" fontId="2" fillId="0" borderId="28" xfId="1" applyBorder="1"/>
    <xf numFmtId="44" fontId="4" fillId="0" borderId="1" xfId="1" applyFont="1" applyFill="1" applyBorder="1"/>
    <xf numFmtId="44" fontId="0" fillId="0" borderId="1" xfId="1" applyFont="1" applyBorder="1"/>
    <xf numFmtId="44" fontId="0" fillId="0" borderId="1" xfId="0" applyNumberFormat="1" applyFill="1" applyBorder="1"/>
    <xf numFmtId="44" fontId="4" fillId="0" borderId="31" xfId="1" applyFont="1" applyBorder="1"/>
    <xf numFmtId="0" fontId="0" fillId="0" borderId="30" xfId="0" applyFill="1" applyBorder="1"/>
    <xf numFmtId="0" fontId="0" fillId="0" borderId="3" xfId="0" applyFill="1" applyBorder="1"/>
    <xf numFmtId="0" fontId="0" fillId="0" borderId="32" xfId="0" applyFill="1" applyBorder="1"/>
    <xf numFmtId="44" fontId="4" fillId="0" borderId="0" xfId="1" applyFont="1" applyBorder="1" applyAlignment="1">
      <alignment horizontal="center"/>
    </xf>
    <xf numFmtId="44" fontId="4" fillId="0" borderId="0" xfId="1" applyFont="1" applyBorder="1" applyAlignment="1">
      <alignment horizontal="left"/>
    </xf>
    <xf numFmtId="8" fontId="4" fillId="0" borderId="0" xfId="1" applyNumberFormat="1" applyFont="1" applyBorder="1"/>
    <xf numFmtId="8" fontId="6" fillId="0" borderId="0" xfId="1" applyNumberFormat="1" applyFont="1" applyBorder="1"/>
    <xf numFmtId="44" fontId="6" fillId="0" borderId="0" xfId="1" applyFont="1" applyBorder="1"/>
    <xf numFmtId="6" fontId="2" fillId="0" borderId="0" xfId="1" applyNumberFormat="1" applyBorder="1"/>
    <xf numFmtId="0" fontId="0" fillId="0" borderId="5" xfId="0" applyBorder="1"/>
    <xf numFmtId="0" fontId="6" fillId="0" borderId="3" xfId="0" applyFont="1" applyFill="1" applyBorder="1" applyAlignment="1">
      <alignment horizontal="left"/>
    </xf>
    <xf numFmtId="44" fontId="2" fillId="0" borderId="33" xfId="1" applyBorder="1"/>
    <xf numFmtId="44" fontId="2" fillId="0" borderId="34" xfId="1" applyBorder="1"/>
    <xf numFmtId="8" fontId="0" fillId="0" borderId="1" xfId="0" applyNumberFormat="1" applyBorder="1"/>
    <xf numFmtId="0" fontId="4" fillId="0" borderId="5" xfId="0" applyFont="1" applyBorder="1"/>
    <xf numFmtId="44" fontId="11" fillId="0" borderId="1" xfId="1" applyFont="1" applyBorder="1" applyAlignment="1">
      <alignment horizontal="center"/>
    </xf>
    <xf numFmtId="44" fontId="12" fillId="0" borderId="1" xfId="1" applyFont="1" applyBorder="1"/>
    <xf numFmtId="44" fontId="12" fillId="0" borderId="1" xfId="1" applyFont="1" applyBorder="1" applyAlignment="1">
      <alignment horizontal="center"/>
    </xf>
    <xf numFmtId="44" fontId="11" fillId="0" borderId="30" xfId="1" applyFont="1" applyBorder="1"/>
    <xf numFmtId="44" fontId="11" fillId="0" borderId="7" xfId="1" applyFont="1" applyBorder="1"/>
    <xf numFmtId="44" fontId="11" fillId="0" borderId="1" xfId="1" applyFont="1" applyBorder="1"/>
    <xf numFmtId="0" fontId="6" fillId="2" borderId="10" xfId="0" applyFont="1" applyFill="1" applyBorder="1" applyAlignment="1">
      <alignment wrapText="1"/>
    </xf>
    <xf numFmtId="44" fontId="11" fillId="0" borderId="2" xfId="1" applyFont="1" applyBorder="1"/>
    <xf numFmtId="44" fontId="11" fillId="0" borderId="34" xfId="1" applyFont="1" applyBorder="1"/>
    <xf numFmtId="0" fontId="11" fillId="0" borderId="30" xfId="0" applyFont="1" applyFill="1" applyBorder="1"/>
    <xf numFmtId="44" fontId="12" fillId="0" borderId="7" xfId="1" applyFont="1" applyBorder="1"/>
    <xf numFmtId="8" fontId="11" fillId="0" borderId="35" xfId="1" applyNumberFormat="1" applyFont="1" applyBorder="1"/>
    <xf numFmtId="0" fontId="11" fillId="0" borderId="1" xfId="0" applyFont="1" applyFill="1" applyBorder="1" applyAlignment="1">
      <alignment horizontal="left"/>
    </xf>
    <xf numFmtId="4" fontId="0" fillId="0" borderId="1" xfId="0" applyNumberFormat="1" applyBorder="1"/>
    <xf numFmtId="44" fontId="11" fillId="0" borderId="2" xfId="0" applyNumberFormat="1" applyFont="1" applyFill="1" applyBorder="1" applyAlignment="1">
      <alignment wrapText="1"/>
    </xf>
    <xf numFmtId="44" fontId="6" fillId="0" borderId="17" xfId="0" applyNumberFormat="1" applyFont="1" applyBorder="1"/>
    <xf numFmtId="0" fontId="10" fillId="2" borderId="6" xfId="0" applyFont="1" applyFill="1" applyBorder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Alignment="1">
      <alignment horizontal="right"/>
    </xf>
    <xf numFmtId="165" fontId="17" fillId="3" borderId="1" xfId="0" applyNumberFormat="1" applyFont="1" applyFill="1" applyBorder="1"/>
    <xf numFmtId="0" fontId="6" fillId="0" borderId="0" xfId="0" applyFont="1"/>
    <xf numFmtId="0" fontId="6" fillId="0" borderId="0" xfId="0" applyFont="1" applyFill="1" applyBorder="1" applyAlignment="1"/>
    <xf numFmtId="0" fontId="6" fillId="0" borderId="0" xfId="0" applyFont="1" applyAlignment="1">
      <alignment horizontal="right"/>
    </xf>
    <xf numFmtId="44" fontId="18" fillId="0" borderId="0" xfId="3" applyFont="1" applyFill="1" applyBorder="1" applyAlignment="1"/>
    <xf numFmtId="164" fontId="6" fillId="0" borderId="0" xfId="0" applyNumberFormat="1" applyFont="1"/>
    <xf numFmtId="165" fontId="17" fillId="3" borderId="6" xfId="0" applyNumberFormat="1" applyFont="1" applyFill="1" applyBorder="1"/>
    <xf numFmtId="44" fontId="20" fillId="0" borderId="0" xfId="3" applyFont="1" applyFill="1" applyBorder="1" applyAlignment="1"/>
    <xf numFmtId="0" fontId="17" fillId="0" borderId="0" xfId="0" applyFont="1" applyFill="1" applyBorder="1" applyAlignment="1"/>
    <xf numFmtId="0" fontId="6" fillId="0" borderId="0" xfId="0" applyFont="1" applyBorder="1" applyAlignment="1"/>
    <xf numFmtId="164" fontId="6" fillId="0" borderId="0" xfId="0" applyNumberFormat="1" applyFont="1" applyFill="1"/>
    <xf numFmtId="165" fontId="17" fillId="0" borderId="6" xfId="0" applyNumberFormat="1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165" fontId="6" fillId="0" borderId="0" xfId="0" applyNumberFormat="1" applyFont="1" applyBorder="1" applyAlignment="1"/>
    <xf numFmtId="165" fontId="17" fillId="0" borderId="1" xfId="0" applyNumberFormat="1" applyFont="1" applyBorder="1" applyAlignment="1"/>
    <xf numFmtId="0" fontId="17" fillId="3" borderId="36" xfId="0" applyFont="1" applyFill="1" applyBorder="1" applyAlignment="1"/>
    <xf numFmtId="0" fontId="17" fillId="3" borderId="43" xfId="0" applyFont="1" applyFill="1" applyBorder="1" applyAlignment="1"/>
    <xf numFmtId="44" fontId="17" fillId="3" borderId="38" xfId="1" applyFont="1" applyFill="1" applyBorder="1" applyAlignment="1"/>
    <xf numFmtId="164" fontId="6" fillId="0" borderId="37" xfId="0" applyNumberFormat="1" applyFont="1" applyFill="1" applyBorder="1"/>
    <xf numFmtId="0" fontId="20" fillId="0" borderId="0" xfId="0" applyFont="1" applyFill="1" applyBorder="1" applyAlignment="1"/>
    <xf numFmtId="0" fontId="19" fillId="0" borderId="0" xfId="0" applyFont="1" applyFill="1" applyBorder="1" applyAlignment="1"/>
    <xf numFmtId="0" fontId="19" fillId="4" borderId="44" xfId="0" applyFont="1" applyFill="1" applyBorder="1" applyAlignment="1"/>
    <xf numFmtId="0" fontId="17" fillId="4" borderId="44" xfId="0" applyFont="1" applyFill="1" applyBorder="1" applyAlignment="1"/>
    <xf numFmtId="165" fontId="6" fillId="0" borderId="0" xfId="0" applyNumberFormat="1" applyFont="1" applyFill="1" applyBorder="1" applyAlignment="1"/>
    <xf numFmtId="0" fontId="22" fillId="5" borderId="1" xfId="0" applyFont="1" applyFill="1" applyBorder="1" applyAlignment="1">
      <alignment horizontal="center" wrapText="1"/>
    </xf>
    <xf numFmtId="164" fontId="22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17" fontId="22" fillId="5" borderId="1" xfId="0" applyNumberFormat="1" applyFont="1" applyFill="1" applyBorder="1" applyAlignment="1">
      <alignment horizontal="center" vertical="center"/>
    </xf>
    <xf numFmtId="17" fontId="20" fillId="5" borderId="1" xfId="2" applyNumberFormat="1" applyFont="1" applyFill="1" applyBorder="1" applyAlignment="1">
      <alignment horizontal="center"/>
    </xf>
    <xf numFmtId="17" fontId="18" fillId="5" borderId="1" xfId="2" applyNumberFormat="1" applyFont="1" applyFill="1" applyBorder="1" applyAlignment="1">
      <alignment horizontal="center"/>
    </xf>
    <xf numFmtId="0" fontId="22" fillId="6" borderId="2" xfId="0" applyFont="1" applyFill="1" applyBorder="1" applyAlignment="1">
      <alignment horizontal="left" wrapText="1"/>
    </xf>
    <xf numFmtId="0" fontId="22" fillId="6" borderId="28" xfId="0" applyFont="1" applyFill="1" applyBorder="1" applyAlignment="1">
      <alignment horizontal="left" wrapText="1"/>
    </xf>
    <xf numFmtId="0" fontId="22" fillId="6" borderId="5" xfId="0" applyFont="1" applyFill="1" applyBorder="1" applyAlignment="1">
      <alignment horizontal="left" wrapText="1"/>
    </xf>
    <xf numFmtId="0" fontId="18" fillId="0" borderId="0" xfId="0" applyFont="1"/>
    <xf numFmtId="0" fontId="23" fillId="3" borderId="1" xfId="0" applyFont="1" applyFill="1" applyBorder="1" applyAlignment="1">
      <alignment wrapText="1"/>
    </xf>
    <xf numFmtId="44" fontId="23" fillId="3" borderId="1" xfId="1" applyFont="1" applyFill="1" applyBorder="1" applyAlignment="1">
      <alignment wrapText="1"/>
    </xf>
    <xf numFmtId="164" fontId="23" fillId="7" borderId="0" xfId="0" applyNumberFormat="1" applyFont="1" applyFill="1" applyBorder="1"/>
    <xf numFmtId="44" fontId="23" fillId="3" borderId="1" xfId="1" applyFont="1" applyFill="1" applyBorder="1" applyAlignment="1">
      <alignment horizontal="center" vertical="center"/>
    </xf>
    <xf numFmtId="44" fontId="23" fillId="3" borderId="1" xfId="0" applyNumberFormat="1" applyFont="1" applyFill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44" fontId="23" fillId="0" borderId="1" xfId="1" applyFont="1" applyBorder="1" applyAlignment="1">
      <alignment horizontal="center" vertical="center"/>
    </xf>
    <xf numFmtId="9" fontId="23" fillId="0" borderId="1" xfId="6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44" fontId="18" fillId="0" borderId="1" xfId="0" applyNumberFormat="1" applyFont="1" applyBorder="1" applyAlignment="1">
      <alignment wrapText="1"/>
    </xf>
    <xf numFmtId="0" fontId="23" fillId="3" borderId="1" xfId="0" applyFont="1" applyFill="1" applyBorder="1" applyAlignment="1">
      <alignment vertical="center"/>
    </xf>
    <xf numFmtId="44" fontId="23" fillId="3" borderId="1" xfId="1" applyNumberFormat="1" applyFont="1" applyFill="1" applyBorder="1" applyAlignment="1">
      <alignment wrapText="1"/>
    </xf>
    <xf numFmtId="0" fontId="23" fillId="3" borderId="1" xfId="0" applyFont="1" applyFill="1" applyBorder="1" applyAlignment="1"/>
    <xf numFmtId="164" fontId="23" fillId="7" borderId="44" xfId="0" applyNumberFormat="1" applyFont="1" applyFill="1" applyBorder="1"/>
    <xf numFmtId="164" fontId="18" fillId="7" borderId="2" xfId="0" applyNumberFormat="1" applyFont="1" applyFill="1" applyBorder="1" applyAlignment="1">
      <alignment horizontal="right"/>
    </xf>
    <xf numFmtId="164" fontId="18" fillId="7" borderId="28" xfId="0" applyNumberFormat="1" applyFont="1" applyFill="1" applyBorder="1" applyAlignment="1">
      <alignment horizontal="right"/>
    </xf>
    <xf numFmtId="164" fontId="18" fillId="7" borderId="5" xfId="0" applyNumberFormat="1" applyFont="1" applyFill="1" applyBorder="1" applyAlignment="1">
      <alignment horizontal="right"/>
    </xf>
    <xf numFmtId="44" fontId="18" fillId="7" borderId="1" xfId="1" applyFont="1" applyFill="1" applyBorder="1" applyAlignment="1">
      <alignment horizontal="center" vertical="center"/>
    </xf>
    <xf numFmtId="44" fontId="18" fillId="7" borderId="1" xfId="0" applyNumberFormat="1" applyFont="1" applyFill="1" applyBorder="1" applyAlignment="1">
      <alignment horizontal="center" vertical="center"/>
    </xf>
    <xf numFmtId="9" fontId="18" fillId="7" borderId="1" xfId="6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wrapText="1"/>
    </xf>
    <xf numFmtId="43" fontId="23" fillId="3" borderId="6" xfId="0" applyNumberFormat="1" applyFont="1" applyFill="1" applyBorder="1" applyAlignment="1">
      <alignment wrapText="1"/>
    </xf>
    <xf numFmtId="164" fontId="23" fillId="0" borderId="0" xfId="0" applyNumberFormat="1" applyFont="1"/>
    <xf numFmtId="164" fontId="23" fillId="3" borderId="6" xfId="0" applyNumberFormat="1" applyFont="1" applyFill="1" applyBorder="1"/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/>
    </xf>
    <xf numFmtId="0" fontId="23" fillId="8" borderId="28" xfId="0" applyFont="1" applyFill="1" applyBorder="1" applyAlignment="1">
      <alignment horizontal="center"/>
    </xf>
    <xf numFmtId="0" fontId="23" fillId="8" borderId="33" xfId="0" applyFont="1" applyFill="1" applyBorder="1" applyAlignment="1">
      <alignment horizontal="center"/>
    </xf>
    <xf numFmtId="0" fontId="23" fillId="8" borderId="44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44" fontId="23" fillId="3" borderId="1" xfId="1" applyNumberFormat="1" applyFont="1" applyFill="1" applyBorder="1" applyAlignment="1">
      <alignment horizontal="center" vertical="center"/>
    </xf>
    <xf numFmtId="164" fontId="23" fillId="7" borderId="2" xfId="0" applyNumberFormat="1" applyFont="1" applyFill="1" applyBorder="1" applyAlignment="1">
      <alignment horizontal="right"/>
    </xf>
    <xf numFmtId="164" fontId="23" fillId="7" borderId="28" xfId="0" applyNumberFormat="1" applyFont="1" applyFill="1" applyBorder="1" applyAlignment="1">
      <alignment horizontal="right"/>
    </xf>
    <xf numFmtId="164" fontId="23" fillId="7" borderId="5" xfId="0" applyNumberFormat="1" applyFont="1" applyFill="1" applyBorder="1" applyAlignment="1">
      <alignment horizontal="right"/>
    </xf>
    <xf numFmtId="44" fontId="23" fillId="7" borderId="1" xfId="1" applyNumberFormat="1" applyFont="1" applyFill="1" applyBorder="1" applyAlignment="1">
      <alignment horizontal="center" vertical="center"/>
    </xf>
    <xf numFmtId="44" fontId="23" fillId="7" borderId="1" xfId="0" applyNumberFormat="1" applyFont="1" applyFill="1" applyBorder="1" applyAlignment="1">
      <alignment horizontal="center" vertical="center"/>
    </xf>
    <xf numFmtId="44" fontId="23" fillId="7" borderId="1" xfId="1" applyFont="1" applyFill="1" applyBorder="1" applyAlignment="1">
      <alignment horizontal="center" vertical="center"/>
    </xf>
    <xf numFmtId="44" fontId="23" fillId="3" borderId="2" xfId="1" applyFont="1" applyFill="1" applyBorder="1" applyAlignment="1">
      <alignment wrapText="1"/>
    </xf>
    <xf numFmtId="164" fontId="23" fillId="7" borderId="12" xfId="0" applyNumberFormat="1" applyFont="1" applyFill="1" applyBorder="1"/>
    <xf numFmtId="164" fontId="23" fillId="7" borderId="25" xfId="0" applyNumberFormat="1" applyFont="1" applyFill="1" applyBorder="1"/>
    <xf numFmtId="44" fontId="23" fillId="3" borderId="5" xfId="1" applyFont="1" applyFill="1" applyBorder="1" applyAlignment="1">
      <alignment horizontal="center" vertical="center"/>
    </xf>
    <xf numFmtId="44" fontId="23" fillId="3" borderId="2" xfId="1" applyNumberFormat="1" applyFont="1" applyFill="1" applyBorder="1" applyAlignment="1">
      <alignment wrapText="1"/>
    </xf>
    <xf numFmtId="0" fontId="23" fillId="0" borderId="1" xfId="6" applyNumberFormat="1" applyFont="1" applyBorder="1" applyAlignment="1">
      <alignment horizontal="center" vertical="center"/>
    </xf>
    <xf numFmtId="44" fontId="23" fillId="7" borderId="28" xfId="1" applyFont="1" applyFill="1" applyBorder="1" applyAlignment="1">
      <alignment horizontal="right"/>
    </xf>
    <xf numFmtId="44" fontId="18" fillId="0" borderId="1" xfId="0" applyNumberFormat="1" applyFont="1" applyBorder="1"/>
    <xf numFmtId="0" fontId="23" fillId="6" borderId="0" xfId="0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/>
    <xf numFmtId="0" fontId="23" fillId="8" borderId="0" xfId="0" applyFont="1" applyFill="1" applyAlignment="1"/>
    <xf numFmtId="0" fontId="23" fillId="0" borderId="0" xfId="0" applyFont="1" applyAlignment="1"/>
    <xf numFmtId="0" fontId="16" fillId="0" borderId="0" xfId="0" applyFont="1"/>
    <xf numFmtId="165" fontId="16" fillId="0" borderId="1" xfId="0" applyNumberFormat="1" applyFont="1" applyBorder="1"/>
    <xf numFmtId="165" fontId="16" fillId="4" borderId="1" xfId="0" applyNumberFormat="1" applyFont="1" applyFill="1" applyBorder="1"/>
    <xf numFmtId="165" fontId="16" fillId="3" borderId="1" xfId="0" applyNumberFormat="1" applyFont="1" applyFill="1" applyBorder="1"/>
    <xf numFmtId="165" fontId="16" fillId="3" borderId="3" xfId="0" applyNumberFormat="1" applyFont="1" applyFill="1" applyBorder="1"/>
    <xf numFmtId="165" fontId="16" fillId="4" borderId="42" xfId="0" applyNumberFormat="1" applyFont="1" applyFill="1" applyBorder="1"/>
    <xf numFmtId="165" fontId="16" fillId="0" borderId="33" xfId="0" applyNumberFormat="1" applyFont="1" applyBorder="1"/>
    <xf numFmtId="0" fontId="16" fillId="0" borderId="0" xfId="0" applyFont="1" applyBorder="1" applyAlignment="1"/>
    <xf numFmtId="165" fontId="16" fillId="0" borderId="3" xfId="0" applyNumberFormat="1" applyFont="1" applyBorder="1"/>
    <xf numFmtId="165" fontId="16" fillId="0" borderId="6" xfId="0" applyNumberFormat="1" applyFont="1" applyBorder="1"/>
    <xf numFmtId="165" fontId="16" fillId="0" borderId="1" xfId="0" applyNumberFormat="1" applyFont="1" applyBorder="1" applyAlignment="1"/>
    <xf numFmtId="165" fontId="16" fillId="4" borderId="1" xfId="0" applyNumberFormat="1" applyFont="1" applyFill="1" applyBorder="1" applyAlignment="1"/>
    <xf numFmtId="165" fontId="16" fillId="0" borderId="0" xfId="0" applyNumberFormat="1" applyFont="1" applyBorder="1" applyAlignment="1"/>
    <xf numFmtId="0" fontId="19" fillId="3" borderId="39" xfId="0" applyFont="1" applyFill="1" applyBorder="1" applyAlignment="1"/>
    <xf numFmtId="44" fontId="19" fillId="3" borderId="43" xfId="1" applyFont="1" applyFill="1" applyBorder="1" applyAlignment="1"/>
    <xf numFmtId="164" fontId="6" fillId="0" borderId="25" xfId="0" applyNumberFormat="1" applyFont="1" applyBorder="1"/>
    <xf numFmtId="164" fontId="6" fillId="0" borderId="0" xfId="0" applyNumberFormat="1" applyFont="1" applyBorder="1"/>
    <xf numFmtId="0" fontId="16" fillId="0" borderId="47" xfId="0" applyFont="1" applyFill="1" applyBorder="1" applyAlignment="1"/>
    <xf numFmtId="44" fontId="19" fillId="0" borderId="40" xfId="3" applyFont="1" applyFill="1" applyBorder="1" applyAlignment="1"/>
    <xf numFmtId="0" fontId="17" fillId="0" borderId="40" xfId="0" applyFont="1" applyFill="1" applyBorder="1" applyAlignment="1"/>
    <xf numFmtId="0" fontId="17" fillId="0" borderId="52" xfId="0" applyFont="1" applyFill="1" applyBorder="1" applyAlignment="1"/>
    <xf numFmtId="0" fontId="18" fillId="3" borderId="0" xfId="0" applyFont="1" applyFill="1"/>
    <xf numFmtId="8" fontId="23" fillId="3" borderId="1" xfId="0" applyNumberFormat="1" applyFont="1" applyFill="1" applyBorder="1" applyAlignment="1">
      <alignment horizontal="center" vertical="center"/>
    </xf>
    <xf numFmtId="6" fontId="23" fillId="3" borderId="2" xfId="1" applyNumberFormat="1" applyFont="1" applyFill="1" applyBorder="1" applyAlignment="1">
      <alignment wrapText="1"/>
    </xf>
    <xf numFmtId="8" fontId="23" fillId="3" borderId="1" xfId="1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6" fillId="0" borderId="47" xfId="0" applyFont="1" applyBorder="1" applyAlignment="1"/>
    <xf numFmtId="0" fontId="16" fillId="0" borderId="0" xfId="0" applyFont="1" applyBorder="1" applyAlignment="1"/>
    <xf numFmtId="44" fontId="16" fillId="3" borderId="55" xfId="3" applyFont="1" applyFill="1" applyBorder="1" applyAlignment="1"/>
    <xf numFmtId="0" fontId="16" fillId="3" borderId="54" xfId="0" applyFont="1" applyFill="1" applyBorder="1" applyAlignment="1"/>
    <xf numFmtId="0" fontId="16" fillId="4" borderId="1" xfId="0" applyFont="1" applyFill="1" applyBorder="1" applyAlignment="1">
      <alignment wrapText="1"/>
    </xf>
    <xf numFmtId="0" fontId="16" fillId="0" borderId="48" xfId="0" applyFont="1" applyBorder="1" applyAlignment="1"/>
    <xf numFmtId="44" fontId="16" fillId="3" borderId="0" xfId="3" applyFont="1" applyFill="1" applyBorder="1" applyAlignment="1"/>
    <xf numFmtId="0" fontId="16" fillId="3" borderId="48" xfId="0" applyFont="1" applyFill="1" applyBorder="1" applyAlignment="1"/>
    <xf numFmtId="44" fontId="18" fillId="0" borderId="0" xfId="3" applyFont="1" applyFill="1" applyBorder="1" applyAlignment="1"/>
    <xf numFmtId="0" fontId="6" fillId="0" borderId="0" xfId="0" applyFont="1" applyFill="1" applyBorder="1" applyAlignment="1"/>
    <xf numFmtId="44" fontId="16" fillId="3" borderId="45" xfId="3" applyFont="1" applyFill="1" applyBorder="1" applyAlignment="1"/>
    <xf numFmtId="0" fontId="16" fillId="3" borderId="52" xfId="0" applyFont="1" applyFill="1" applyBorder="1" applyAlignment="1"/>
    <xf numFmtId="0" fontId="16" fillId="0" borderId="1" xfId="0" applyFont="1" applyBorder="1" applyAlignment="1">
      <alignment wrapText="1"/>
    </xf>
    <xf numFmtId="44" fontId="16" fillId="3" borderId="53" xfId="3" applyFont="1" applyFill="1" applyBorder="1" applyAlignment="1"/>
    <xf numFmtId="0" fontId="16" fillId="0" borderId="45" xfId="0" applyFont="1" applyBorder="1" applyAlignment="1"/>
    <xf numFmtId="0" fontId="16" fillId="0" borderId="46" xfId="0" applyFont="1" applyBorder="1" applyAlignment="1"/>
    <xf numFmtId="0" fontId="17" fillId="0" borderId="1" xfId="0" applyFont="1" applyBorder="1" applyAlignment="1">
      <alignment wrapText="1"/>
    </xf>
    <xf numFmtId="0" fontId="19" fillId="4" borderId="47" xfId="0" applyFont="1" applyFill="1" applyBorder="1" applyAlignment="1"/>
    <xf numFmtId="0" fontId="17" fillId="4" borderId="0" xfId="0" applyFont="1" applyFill="1" applyBorder="1" applyAlignment="1"/>
    <xf numFmtId="44" fontId="19" fillId="4" borderId="0" xfId="3" applyFont="1" applyFill="1" applyBorder="1" applyAlignment="1"/>
    <xf numFmtId="0" fontId="17" fillId="4" borderId="48" xfId="0" applyFont="1" applyFill="1" applyBorder="1" applyAlignment="1"/>
    <xf numFmtId="0" fontId="17" fillId="0" borderId="2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5" xfId="0" applyFont="1" applyBorder="1" applyAlignment="1">
      <alignment wrapText="1"/>
    </xf>
    <xf numFmtId="44" fontId="20" fillId="0" borderId="0" xfId="3" applyFont="1" applyFill="1" applyBorder="1" applyAlignment="1"/>
    <xf numFmtId="0" fontId="17" fillId="0" borderId="0" xfId="0" applyFont="1" applyFill="1" applyBorder="1" applyAlignment="1"/>
    <xf numFmtId="0" fontId="16" fillId="0" borderId="53" xfId="0" applyFont="1" applyBorder="1" applyAlignment="1"/>
    <xf numFmtId="0" fontId="16" fillId="0" borderId="56" xfId="0" applyFont="1" applyBorder="1" applyAlignment="1"/>
    <xf numFmtId="44" fontId="19" fillId="0" borderId="0" xfId="3" applyFont="1" applyFill="1" applyBorder="1" applyAlignment="1"/>
    <xf numFmtId="0" fontId="17" fillId="0" borderId="48" xfId="0" applyFont="1" applyFill="1" applyBorder="1" applyAlignment="1"/>
    <xf numFmtId="0" fontId="16" fillId="0" borderId="33" xfId="0" applyFont="1" applyBorder="1" applyAlignment="1">
      <alignment wrapText="1"/>
    </xf>
    <xf numFmtId="0" fontId="16" fillId="4" borderId="34" xfId="0" applyFont="1" applyFill="1" applyBorder="1" applyAlignment="1">
      <alignment wrapText="1"/>
    </xf>
    <xf numFmtId="0" fontId="16" fillId="4" borderId="33" xfId="0" applyFont="1" applyFill="1" applyBorder="1" applyAlignment="1">
      <alignment wrapText="1"/>
    </xf>
    <xf numFmtId="0" fontId="16" fillId="4" borderId="41" xfId="0" applyFont="1" applyFill="1" applyBorder="1" applyAlignment="1">
      <alignment wrapText="1"/>
    </xf>
    <xf numFmtId="44" fontId="16" fillId="0" borderId="0" xfId="3" applyFont="1" applyBorder="1" applyAlignment="1"/>
    <xf numFmtId="44" fontId="16" fillId="0" borderId="45" xfId="3" applyFont="1" applyBorder="1" applyAlignment="1"/>
    <xf numFmtId="0" fontId="16" fillId="0" borderId="52" xfId="0" applyFont="1" applyBorder="1" applyAlignment="1"/>
    <xf numFmtId="0" fontId="19" fillId="3" borderId="47" xfId="0" applyFont="1" applyFill="1" applyBorder="1" applyAlignment="1"/>
    <xf numFmtId="0" fontId="17" fillId="3" borderId="0" xfId="0" applyFont="1" applyFill="1" applyBorder="1" applyAlignment="1"/>
    <xf numFmtId="44" fontId="19" fillId="3" borderId="53" xfId="1" applyFont="1" applyFill="1" applyBorder="1" applyAlignment="1"/>
    <xf numFmtId="44" fontId="17" fillId="3" borderId="54" xfId="1" applyFont="1" applyFill="1" applyBorder="1" applyAlignment="1"/>
    <xf numFmtId="0" fontId="17" fillId="0" borderId="1" xfId="0" applyFont="1" applyBorder="1" applyAlignment="1"/>
    <xf numFmtId="0" fontId="16" fillId="4" borderId="2" xfId="0" applyFont="1" applyFill="1" applyBorder="1" applyAlignment="1">
      <alignment wrapText="1"/>
    </xf>
    <xf numFmtId="0" fontId="16" fillId="4" borderId="28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9" fillId="4" borderId="49" xfId="0" applyFont="1" applyFill="1" applyBorder="1" applyAlignment="1"/>
    <xf numFmtId="0" fontId="17" fillId="4" borderId="50" xfId="0" applyFont="1" applyFill="1" applyBorder="1" applyAlignment="1"/>
    <xf numFmtId="44" fontId="19" fillId="4" borderId="50" xfId="1" applyFont="1" applyFill="1" applyBorder="1" applyAlignment="1"/>
    <xf numFmtId="44" fontId="17" fillId="4" borderId="51" xfId="1" applyFont="1" applyFill="1" applyBorder="1" applyAlignment="1"/>
    <xf numFmtId="0" fontId="16" fillId="0" borderId="1" xfId="0" applyFont="1" applyBorder="1" applyAlignment="1"/>
    <xf numFmtId="44" fontId="19" fillId="4" borderId="47" xfId="3" applyFont="1" applyFill="1" applyBorder="1" applyAlignment="1"/>
    <xf numFmtId="0" fontId="19" fillId="0" borderId="49" xfId="0" applyFont="1" applyFill="1" applyBorder="1" applyAlignment="1"/>
    <xf numFmtId="0" fontId="17" fillId="0" borderId="50" xfId="0" applyFont="1" applyFill="1" applyBorder="1" applyAlignment="1"/>
    <xf numFmtId="0" fontId="17" fillId="0" borderId="51" xfId="0" applyFont="1" applyFill="1" applyBorder="1" applyAlignment="1"/>
    <xf numFmtId="44" fontId="19" fillId="0" borderId="47" xfId="1" applyFont="1" applyBorder="1" applyAlignment="1"/>
    <xf numFmtId="44" fontId="17" fillId="0" borderId="48" xfId="1" applyFont="1" applyBorder="1" applyAlignment="1"/>
    <xf numFmtId="44" fontId="16" fillId="0" borderId="4" xfId="1" applyFont="1" applyFill="1" applyBorder="1" applyAlignment="1">
      <alignment horizontal="center"/>
    </xf>
    <xf numFmtId="0" fontId="16" fillId="4" borderId="1" xfId="0" applyFont="1" applyFill="1" applyBorder="1" applyAlignment="1"/>
    <xf numFmtId="44" fontId="19" fillId="4" borderId="44" xfId="1" applyFont="1" applyFill="1" applyBorder="1" applyAlignment="1"/>
    <xf numFmtId="44" fontId="17" fillId="4" borderId="44" xfId="1" applyFont="1" applyFill="1" applyBorder="1" applyAlignment="1"/>
    <xf numFmtId="0" fontId="22" fillId="5" borderId="2" xfId="0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19" fillId="0" borderId="57" xfId="0" applyFont="1" applyFill="1" applyBorder="1" applyAlignment="1"/>
    <xf numFmtId="0" fontId="19" fillId="0" borderId="58" xfId="0" applyFont="1" applyFill="1" applyBorder="1" applyAlignment="1"/>
    <xf numFmtId="44" fontId="16" fillId="0" borderId="58" xfId="3" applyFont="1" applyFill="1" applyBorder="1" applyAlignment="1"/>
    <xf numFmtId="44" fontId="16" fillId="0" borderId="59" xfId="3" applyFont="1" applyFill="1" applyBorder="1" applyAlignment="1"/>
    <xf numFmtId="0" fontId="23" fillId="7" borderId="34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left"/>
    </xf>
  </cellXfs>
  <cellStyles count="7">
    <cellStyle name="Currency" xfId="1" builtinId="4"/>
    <cellStyle name="Currency 2" xfId="3"/>
    <cellStyle name="Currency 3" xfId="4"/>
    <cellStyle name="Normal" xfId="0" builtinId="0"/>
    <cellStyle name="Normal 2" xfId="2"/>
    <cellStyle name="Normal 3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or4s2\UsrShare\Lcook\2006\Leon%20Contracts\Wayne%20County%20Extension\expen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onthly"/>
      <sheetName val="RCF"/>
      <sheetName val="SSCE"/>
      <sheetName val="GAX"/>
    </sheetNames>
    <sheetDataSet>
      <sheetData sheetId="0"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workbookViewId="0">
      <selection activeCell="S36" sqref="S36"/>
    </sheetView>
  </sheetViews>
  <sheetFormatPr defaultRowHeight="12.75" x14ac:dyDescent="0.2"/>
  <cols>
    <col min="1" max="1" width="40.140625" customWidth="1"/>
    <col min="2" max="2" width="15.28515625" customWidth="1"/>
    <col min="3" max="3" width="11.140625" customWidth="1"/>
    <col min="4" max="4" width="13.85546875" style="5" bestFit="1" customWidth="1"/>
    <col min="5" max="6" width="1.140625" style="16" customWidth="1"/>
    <col min="7" max="7" width="12.42578125" style="16" customWidth="1"/>
    <col min="8" max="8" width="10.140625" style="5" customWidth="1"/>
    <col min="9" max="11" width="11.140625" style="5" customWidth="1"/>
    <col min="12" max="12" width="11.28515625" style="5" bestFit="1" customWidth="1"/>
    <col min="13" max="13" width="10.28515625" style="5" bestFit="1" customWidth="1"/>
    <col min="14" max="17" width="11.28515625" style="5" bestFit="1" customWidth="1"/>
    <col min="18" max="18" width="11.7109375" style="5" customWidth="1"/>
    <col min="19" max="19" width="13.85546875" style="7" customWidth="1"/>
    <col min="20" max="20" width="14" style="7" customWidth="1"/>
    <col min="21" max="21" width="14.42578125" style="7" customWidth="1"/>
    <col min="22" max="16384" width="9.140625" style="59"/>
  </cols>
  <sheetData>
    <row r="1" spans="1:21" x14ac:dyDescent="0.2">
      <c r="A1" s="10" t="s">
        <v>17</v>
      </c>
      <c r="B1" s="45" t="s">
        <v>0</v>
      </c>
      <c r="C1" s="2"/>
      <c r="D1" s="164"/>
      <c r="E1" s="164"/>
      <c r="F1" s="1"/>
      <c r="G1" s="164"/>
      <c r="H1" s="164"/>
      <c r="I1" s="91"/>
      <c r="J1" s="91"/>
      <c r="K1" s="91"/>
      <c r="L1" s="1"/>
      <c r="M1" s="1"/>
      <c r="N1" s="1"/>
      <c r="O1" s="1"/>
      <c r="P1" s="1"/>
      <c r="Q1" s="1"/>
      <c r="R1" s="2"/>
      <c r="S1" s="2"/>
      <c r="T1" s="59"/>
      <c r="U1" s="59"/>
    </row>
    <row r="2" spans="1:21" ht="20.25" x14ac:dyDescent="0.3">
      <c r="A2" s="10" t="s">
        <v>43</v>
      </c>
      <c r="B2" s="12">
        <v>318587</v>
      </c>
      <c r="C2" s="2"/>
      <c r="D2" s="165"/>
      <c r="E2" s="166"/>
      <c r="F2" s="1"/>
      <c r="G2" s="165"/>
      <c r="H2" s="169"/>
      <c r="I2" s="169"/>
      <c r="J2" s="117" t="s">
        <v>26</v>
      </c>
      <c r="K2" s="118"/>
      <c r="L2" s="118"/>
      <c r="M2" s="1"/>
      <c r="N2" s="1"/>
      <c r="O2" s="1"/>
      <c r="P2" s="1"/>
      <c r="Q2" s="1"/>
      <c r="R2" s="2"/>
      <c r="S2" s="2"/>
      <c r="T2" s="59"/>
      <c r="U2" s="59"/>
    </row>
    <row r="3" spans="1:21" x14ac:dyDescent="0.2">
      <c r="A3" s="147"/>
      <c r="B3" s="147"/>
      <c r="C3" s="2"/>
      <c r="D3" s="165"/>
      <c r="E3" s="16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59"/>
      <c r="U3" s="59"/>
    </row>
    <row r="4" spans="1:21" x14ac:dyDescent="0.2">
      <c r="A4" s="8" t="s">
        <v>36</v>
      </c>
      <c r="B4" s="17">
        <v>52870</v>
      </c>
      <c r="C4" s="2"/>
      <c r="D4" s="165"/>
      <c r="E4" s="16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59"/>
      <c r="U4" s="59"/>
    </row>
    <row r="5" spans="1:21" x14ac:dyDescent="0.2">
      <c r="A5" s="110" t="s">
        <v>20</v>
      </c>
      <c r="B5" s="17">
        <v>10773</v>
      </c>
      <c r="C5" s="2"/>
      <c r="D5" s="165"/>
      <c r="E5" s="16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59"/>
      <c r="U5" s="59"/>
    </row>
    <row r="6" spans="1:21" x14ac:dyDescent="0.2">
      <c r="A6" s="110" t="s">
        <v>37</v>
      </c>
      <c r="B6" s="17">
        <v>23934</v>
      </c>
      <c r="C6" s="2"/>
      <c r="D6" s="165"/>
      <c r="E6" s="16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59"/>
      <c r="U6" s="59"/>
    </row>
    <row r="7" spans="1:21" x14ac:dyDescent="0.2">
      <c r="A7" s="8" t="s">
        <v>35</v>
      </c>
      <c r="B7" s="17">
        <v>90506</v>
      </c>
      <c r="C7" s="2"/>
      <c r="D7" s="61"/>
      <c r="E7" s="6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x14ac:dyDescent="0.2">
      <c r="A8" s="10" t="s">
        <v>39</v>
      </c>
      <c r="B8" s="129">
        <v>26822</v>
      </c>
      <c r="C8" s="2"/>
      <c r="D8" s="61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x14ac:dyDescent="0.2">
      <c r="A9" s="10" t="s">
        <v>40</v>
      </c>
      <c r="B9" s="17">
        <v>60500</v>
      </c>
      <c r="C9" s="2"/>
      <c r="D9" s="61"/>
      <c r="E9" s="6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x14ac:dyDescent="0.2">
      <c r="A10" s="145" t="s">
        <v>38</v>
      </c>
      <c r="B10" s="174">
        <v>53182</v>
      </c>
      <c r="C10" s="2"/>
      <c r="D10" s="61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1" x14ac:dyDescent="0.2">
      <c r="A11" s="10"/>
      <c r="B11" s="174"/>
      <c r="C11" s="2"/>
      <c r="D11" s="61"/>
      <c r="E11" s="6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1" x14ac:dyDescent="0.2">
      <c r="A12" s="145" t="s">
        <v>25</v>
      </c>
      <c r="B12" s="146">
        <f>SUM(B4:B11)</f>
        <v>318587</v>
      </c>
      <c r="C12" s="2"/>
      <c r="D12" s="61"/>
      <c r="E12" s="6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x14ac:dyDescent="0.2">
      <c r="A13" s="102"/>
      <c r="B13" s="103"/>
      <c r="C13" s="2"/>
      <c r="D13" s="61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1" ht="13.5" thickBot="1" x14ac:dyDescent="0.25">
      <c r="A14" s="14"/>
      <c r="B14" s="104"/>
      <c r="C14" s="1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4"/>
      <c r="T14" s="14"/>
      <c r="U14" s="14"/>
    </row>
    <row r="15" spans="1:21" ht="24" customHeight="1" thickBot="1" x14ac:dyDescent="0.25">
      <c r="A15" s="28" t="s">
        <v>30</v>
      </c>
      <c r="B15" s="29" t="s">
        <v>29</v>
      </c>
      <c r="C15" s="30" t="s">
        <v>15</v>
      </c>
      <c r="D15" s="46" t="s">
        <v>16</v>
      </c>
      <c r="E15" s="92"/>
      <c r="F15" s="73"/>
      <c r="G15" s="137" t="s">
        <v>1</v>
      </c>
      <c r="H15" s="116" t="s">
        <v>2</v>
      </c>
      <c r="I15" s="138" t="s">
        <v>13</v>
      </c>
      <c r="J15" s="116" t="s">
        <v>3</v>
      </c>
      <c r="K15" s="116" t="s">
        <v>4</v>
      </c>
      <c r="L15" s="116" t="s">
        <v>5</v>
      </c>
      <c r="M15" s="139" t="s">
        <v>14</v>
      </c>
      <c r="N15" s="116" t="s">
        <v>6</v>
      </c>
      <c r="O15" s="116" t="s">
        <v>7</v>
      </c>
      <c r="P15" s="116" t="s">
        <v>8</v>
      </c>
      <c r="Q15" s="116" t="s">
        <v>9</v>
      </c>
      <c r="R15" s="116" t="s">
        <v>10</v>
      </c>
      <c r="S15" s="38" t="s">
        <v>11</v>
      </c>
      <c r="T15" s="182" t="s">
        <v>16</v>
      </c>
      <c r="U15" s="182" t="s">
        <v>15</v>
      </c>
    </row>
    <row r="16" spans="1:21" ht="13.5" thickBot="1" x14ac:dyDescent="0.25">
      <c r="A16" s="130" t="s">
        <v>24</v>
      </c>
      <c r="B16" s="132">
        <v>13157</v>
      </c>
      <c r="C16" s="176">
        <v>11607</v>
      </c>
      <c r="D16" s="3">
        <v>1550</v>
      </c>
      <c r="E16" s="21"/>
      <c r="F16" s="21"/>
      <c r="G16" s="39">
        <v>0</v>
      </c>
      <c r="H16" s="24">
        <v>0</v>
      </c>
      <c r="I16" s="140">
        <v>0</v>
      </c>
      <c r="J16" s="24">
        <v>481.2</v>
      </c>
      <c r="K16" s="140"/>
      <c r="L16" s="140">
        <v>934.84</v>
      </c>
      <c r="M16" s="140"/>
      <c r="N16" s="180">
        <v>0</v>
      </c>
      <c r="O16" s="180">
        <v>0</v>
      </c>
      <c r="P16" s="180">
        <v>0</v>
      </c>
      <c r="Q16" s="180">
        <v>0</v>
      </c>
      <c r="R16" s="187">
        <v>0</v>
      </c>
      <c r="S16" s="136">
        <f>SUM(G16:R16)</f>
        <v>1416.04</v>
      </c>
      <c r="T16" s="132">
        <v>133.96</v>
      </c>
      <c r="U16" s="177">
        <v>11607</v>
      </c>
    </row>
    <row r="17" spans="1:22" ht="13.5" thickBot="1" x14ac:dyDescent="0.25">
      <c r="A17" s="130" t="s">
        <v>23</v>
      </c>
      <c r="B17" s="132">
        <v>42620</v>
      </c>
      <c r="C17" s="176">
        <v>35620</v>
      </c>
      <c r="D17" s="3">
        <v>7000</v>
      </c>
      <c r="E17" s="105"/>
      <c r="F17" s="21"/>
      <c r="G17" s="142">
        <v>1535.1</v>
      </c>
      <c r="H17" s="142">
        <v>801.02</v>
      </c>
      <c r="I17" s="143">
        <v>0</v>
      </c>
      <c r="J17" s="142"/>
      <c r="K17" s="143"/>
      <c r="L17" s="143"/>
      <c r="M17" s="143"/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36">
        <f t="shared" ref="S17:S23" si="0">SUM(G17:R17)</f>
        <v>2336.12</v>
      </c>
      <c r="T17" s="132">
        <v>4663.88</v>
      </c>
      <c r="U17" s="177">
        <v>35620</v>
      </c>
    </row>
    <row r="18" spans="1:22" ht="13.5" thickBot="1" x14ac:dyDescent="0.25">
      <c r="A18" s="130" t="s">
        <v>22</v>
      </c>
      <c r="B18" s="132">
        <v>17370</v>
      </c>
      <c r="C18" s="181">
        <v>17370</v>
      </c>
      <c r="D18" s="3">
        <v>0</v>
      </c>
      <c r="E18" s="133"/>
      <c r="F18" s="21"/>
      <c r="G18" s="144"/>
      <c r="H18" s="144"/>
      <c r="I18" s="144"/>
      <c r="J18" s="144"/>
      <c r="K18" s="143"/>
      <c r="L18" s="143"/>
      <c r="M18" s="143"/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36">
        <f t="shared" si="0"/>
        <v>0</v>
      </c>
      <c r="T18" s="132"/>
      <c r="U18" s="177">
        <v>17370</v>
      </c>
    </row>
    <row r="19" spans="1:22" ht="13.5" thickBot="1" x14ac:dyDescent="0.25">
      <c r="A19" s="130" t="s">
        <v>21</v>
      </c>
      <c r="B19" s="132">
        <v>69600</v>
      </c>
      <c r="C19" s="6"/>
      <c r="D19" s="3">
        <v>69600</v>
      </c>
      <c r="E19" s="133"/>
      <c r="F19" s="21"/>
      <c r="G19" s="144">
        <v>5212</v>
      </c>
      <c r="H19" s="144">
        <v>5133.42</v>
      </c>
      <c r="I19" s="144">
        <v>5112.43</v>
      </c>
      <c r="J19" s="144">
        <v>5140.46</v>
      </c>
      <c r="K19" s="144">
        <v>5169.78</v>
      </c>
      <c r="L19" s="144" t="s">
        <v>41</v>
      </c>
      <c r="M19" s="143"/>
      <c r="N19" s="143"/>
      <c r="O19" s="143"/>
      <c r="P19" s="144"/>
      <c r="Q19" s="142"/>
      <c r="R19" s="142"/>
      <c r="S19" s="136">
        <f t="shared" si="0"/>
        <v>25768.09</v>
      </c>
      <c r="T19" s="132">
        <v>43831.91</v>
      </c>
      <c r="U19" s="177"/>
    </row>
    <row r="20" spans="1:22" ht="13.5" thickBot="1" x14ac:dyDescent="0.25">
      <c r="A20" s="131" t="s">
        <v>28</v>
      </c>
      <c r="B20" s="132">
        <v>11025</v>
      </c>
      <c r="C20" s="6"/>
      <c r="D20" s="3">
        <v>11025</v>
      </c>
      <c r="E20" s="133"/>
      <c r="F20" s="21"/>
      <c r="G20" s="142"/>
      <c r="H20" s="142">
        <v>1172.93</v>
      </c>
      <c r="I20" s="143">
        <v>1028</v>
      </c>
      <c r="J20" s="142">
        <v>1747.7</v>
      </c>
      <c r="K20" s="143">
        <v>1762.97</v>
      </c>
      <c r="L20" s="143">
        <v>114.14</v>
      </c>
      <c r="M20" s="143"/>
      <c r="N20" s="143"/>
      <c r="O20" s="143"/>
      <c r="P20" s="144"/>
      <c r="Q20" s="142"/>
      <c r="R20" s="142"/>
      <c r="S20" s="136">
        <f t="shared" si="0"/>
        <v>5825.7400000000007</v>
      </c>
      <c r="T20" s="132">
        <v>5199.26</v>
      </c>
      <c r="U20" s="177"/>
    </row>
    <row r="21" spans="1:22" ht="13.5" thickBot="1" x14ac:dyDescent="0.25">
      <c r="A21" s="131" t="s">
        <v>27</v>
      </c>
      <c r="B21" s="132">
        <v>47867</v>
      </c>
      <c r="C21" s="176">
        <v>28867</v>
      </c>
      <c r="D21" s="3">
        <v>19000</v>
      </c>
      <c r="E21" s="133"/>
      <c r="F21" s="21"/>
      <c r="G21" s="142">
        <v>4066.65</v>
      </c>
      <c r="H21" s="142">
        <v>2410.46</v>
      </c>
      <c r="I21" s="143">
        <v>2293.2600000000002</v>
      </c>
      <c r="J21" s="142">
        <v>2272.9699999999998</v>
      </c>
      <c r="K21" s="143">
        <v>1957.92</v>
      </c>
      <c r="L21" s="143">
        <v>1475.96</v>
      </c>
      <c r="M21" s="143"/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36">
        <f t="shared" si="0"/>
        <v>14477.220000000001</v>
      </c>
      <c r="T21" s="132">
        <v>4522.78</v>
      </c>
      <c r="U21" s="177">
        <v>28867</v>
      </c>
    </row>
    <row r="22" spans="1:22" ht="13.5" thickBot="1" x14ac:dyDescent="0.25">
      <c r="A22" s="135"/>
      <c r="B22" s="132"/>
      <c r="C22" s="148"/>
      <c r="D22" s="149"/>
      <c r="E22" s="133"/>
      <c r="F22" s="21"/>
      <c r="G22" s="142"/>
      <c r="H22" s="142"/>
      <c r="I22" s="143"/>
      <c r="J22" s="142"/>
      <c r="K22" s="143"/>
      <c r="L22" s="143"/>
      <c r="M22" s="143"/>
      <c r="N22" s="143"/>
      <c r="O22" s="143"/>
      <c r="P22" s="144"/>
      <c r="Q22" s="142"/>
      <c r="R22" s="142"/>
      <c r="S22" s="136">
        <f t="shared" si="0"/>
        <v>0</v>
      </c>
    </row>
    <row r="23" spans="1:22" ht="13.5" thickBot="1" x14ac:dyDescent="0.25">
      <c r="A23" s="150"/>
      <c r="B23" s="157"/>
      <c r="C23" s="148"/>
      <c r="D23" s="157"/>
      <c r="E23" s="154"/>
      <c r="F23" s="21"/>
      <c r="G23" s="142"/>
      <c r="H23" s="142"/>
      <c r="I23" s="143"/>
      <c r="J23" s="142"/>
      <c r="K23" s="143"/>
      <c r="L23" s="143"/>
      <c r="M23" s="143"/>
      <c r="N23" s="143"/>
      <c r="O23" s="143"/>
      <c r="P23" s="144"/>
      <c r="Q23" s="142"/>
      <c r="R23" s="142"/>
      <c r="S23" s="136">
        <f t="shared" si="0"/>
        <v>0</v>
      </c>
      <c r="T23" s="132"/>
      <c r="U23" s="177"/>
    </row>
    <row r="24" spans="1:22" ht="13.5" thickBot="1" x14ac:dyDescent="0.25">
      <c r="A24" s="150"/>
      <c r="B24" s="157"/>
      <c r="C24" s="132"/>
      <c r="D24" s="132"/>
      <c r="E24" s="155"/>
      <c r="F24" s="2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4"/>
      <c r="S24" s="136">
        <f>SUM(G24:R24)</f>
        <v>0</v>
      </c>
      <c r="T24" s="11"/>
      <c r="U24" s="178"/>
    </row>
    <row r="25" spans="1:22" ht="13.5" thickBot="1" x14ac:dyDescent="0.25">
      <c r="A25" s="151"/>
      <c r="B25" s="132"/>
      <c r="C25" s="158"/>
      <c r="D25" s="11"/>
      <c r="E25" s="156"/>
      <c r="F25" s="21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4"/>
      <c r="S25" s="136"/>
      <c r="T25" s="132"/>
      <c r="U25" s="177"/>
    </row>
    <row r="26" spans="1:22" ht="13.5" thickBot="1" x14ac:dyDescent="0.25">
      <c r="A26" s="152"/>
      <c r="B26" s="132"/>
      <c r="C26" s="158"/>
      <c r="D26" s="132"/>
      <c r="E26" s="156"/>
      <c r="F26" s="2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36"/>
      <c r="T26" s="132"/>
      <c r="U26" s="177"/>
    </row>
    <row r="27" spans="1:22" ht="13.5" thickBot="1" x14ac:dyDescent="0.25">
      <c r="A27" s="175"/>
      <c r="B27" s="132"/>
      <c r="C27" s="158"/>
      <c r="D27" s="132"/>
      <c r="E27" s="156"/>
      <c r="F27" s="2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36">
        <f>SUM(G27:R27)</f>
        <v>0</v>
      </c>
      <c r="T27" s="132"/>
      <c r="U27" s="177"/>
    </row>
    <row r="28" spans="1:22" ht="13.5" thickBot="1" x14ac:dyDescent="0.25">
      <c r="A28" s="170"/>
      <c r="B28" s="147"/>
      <c r="C28" s="158"/>
      <c r="E28" s="156"/>
      <c r="F28" s="21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56"/>
      <c r="T28" s="21"/>
      <c r="U28" s="183"/>
      <c r="V28" s="119" t="e">
        <f>SUM(#REF!)</f>
        <v>#REF!</v>
      </c>
    </row>
    <row r="29" spans="1:22" ht="13.5" thickBot="1" x14ac:dyDescent="0.25">
      <c r="A29" s="9"/>
      <c r="B29" s="5"/>
      <c r="C29" s="158"/>
      <c r="E29" s="156"/>
      <c r="F29" s="2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72"/>
      <c r="T29" s="173"/>
      <c r="U29" s="184"/>
    </row>
    <row r="30" spans="1:22" ht="13.5" thickBot="1" x14ac:dyDescent="0.25">
      <c r="A30" s="171"/>
      <c r="B30" s="159"/>
      <c r="C30" s="148"/>
      <c r="D30" s="148"/>
      <c r="E30" s="162"/>
      <c r="F30" s="163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85"/>
    </row>
    <row r="31" spans="1:22" ht="13.5" thickBot="1" x14ac:dyDescent="0.25">
      <c r="A31" s="153" t="s">
        <v>31</v>
      </c>
      <c r="B31" s="11">
        <f>SUM(B16:B30)</f>
        <v>201639</v>
      </c>
      <c r="C31" s="178">
        <f>SUM(C16:C30)</f>
        <v>93464</v>
      </c>
      <c r="D31" s="132">
        <f>SUM(D16:D30)</f>
        <v>108175</v>
      </c>
      <c r="E31" s="141">
        <f>SUM(E16:E30)</f>
        <v>0</v>
      </c>
      <c r="F31" s="75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60">
        <f>SUM(S16:S30)</f>
        <v>49823.21</v>
      </c>
      <c r="T31" s="23">
        <f>SUM(T16:T30)</f>
        <v>58351.79</v>
      </c>
      <c r="U31" s="186">
        <f>SUM(U16:U30)</f>
        <v>93464</v>
      </c>
    </row>
    <row r="32" spans="1:22" ht="13.5" thickBot="1" x14ac:dyDescent="0.25">
      <c r="A32" s="86"/>
      <c r="B32" s="87"/>
      <c r="C32" s="87"/>
      <c r="D32" s="60"/>
      <c r="E32" s="60"/>
      <c r="F32" s="60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4"/>
      <c r="T32" s="88"/>
      <c r="U32" s="88"/>
    </row>
    <row r="33" spans="1:21" ht="25.5" x14ac:dyDescent="0.2">
      <c r="A33" s="192" t="s">
        <v>42</v>
      </c>
      <c r="B33" s="134" t="s">
        <v>32</v>
      </c>
      <c r="C33" s="30"/>
      <c r="D33" s="31"/>
      <c r="E33" s="81"/>
      <c r="F33" s="83"/>
      <c r="G33" s="85" t="s">
        <v>1</v>
      </c>
      <c r="H33" s="26" t="s">
        <v>2</v>
      </c>
      <c r="I33" s="31" t="s">
        <v>13</v>
      </c>
      <c r="J33" s="26" t="s">
        <v>3</v>
      </c>
      <c r="K33" s="26" t="s">
        <v>4</v>
      </c>
      <c r="L33" s="26" t="s">
        <v>5</v>
      </c>
      <c r="M33" s="32" t="s">
        <v>14</v>
      </c>
      <c r="N33" s="26" t="s">
        <v>6</v>
      </c>
      <c r="O33" s="26" t="s">
        <v>7</v>
      </c>
      <c r="P33" s="26" t="s">
        <v>8</v>
      </c>
      <c r="Q33" s="26" t="s">
        <v>9</v>
      </c>
      <c r="R33" s="26" t="s">
        <v>10</v>
      </c>
      <c r="S33" s="38" t="s">
        <v>11</v>
      </c>
      <c r="T33" s="71" t="s">
        <v>12</v>
      </c>
      <c r="U33" s="71"/>
    </row>
    <row r="34" spans="1:21" x14ac:dyDescent="0.2">
      <c r="A34" s="188" t="s">
        <v>15</v>
      </c>
      <c r="B34" s="181">
        <v>43752</v>
      </c>
      <c r="C34" s="47"/>
      <c r="D34" s="49"/>
      <c r="E34" s="93"/>
      <c r="F34" s="74"/>
      <c r="G34" s="78"/>
      <c r="H34" s="18"/>
      <c r="I34" s="19"/>
      <c r="J34" s="20">
        <f>[1]Budget!$C$10</f>
        <v>0</v>
      </c>
      <c r="K34" s="20">
        <f>[1]Budget!$D$10</f>
        <v>0</v>
      </c>
      <c r="L34" s="20"/>
      <c r="M34" s="20">
        <f>[1]Budget!$F$10</f>
        <v>0</v>
      </c>
      <c r="N34" s="20">
        <f>[1]Budget!$G$10</f>
        <v>0</v>
      </c>
      <c r="O34" s="20">
        <f>[1]Budget!$H$10</f>
        <v>0</v>
      </c>
      <c r="P34" s="20">
        <f>[1]Budget!$I$10</f>
        <v>0</v>
      </c>
      <c r="Q34" s="20">
        <f>[1]Budget!$J$10</f>
        <v>0</v>
      </c>
      <c r="R34" s="20">
        <f>[1]Budget!$K$10</f>
        <v>0</v>
      </c>
      <c r="S34" s="62">
        <f>SUM(G34:R34)</f>
        <v>0</v>
      </c>
      <c r="T34" s="190">
        <v>43752</v>
      </c>
      <c r="U34" s="84"/>
    </row>
    <row r="35" spans="1:21" ht="13.5" thickBot="1" x14ac:dyDescent="0.25">
      <c r="A35" s="50" t="s">
        <v>16</v>
      </c>
      <c r="B35" s="189">
        <v>73412</v>
      </c>
      <c r="C35" s="51"/>
      <c r="D35" s="52"/>
      <c r="E35" s="94"/>
      <c r="F35" s="77"/>
      <c r="G35" s="80"/>
      <c r="H35" s="53"/>
      <c r="I35" s="53"/>
      <c r="J35" s="54"/>
      <c r="K35" s="52"/>
      <c r="L35" s="52"/>
      <c r="M35" s="52"/>
      <c r="N35" s="52"/>
      <c r="O35" s="52"/>
      <c r="P35" s="52"/>
      <c r="Q35" s="52"/>
      <c r="R35" s="52"/>
      <c r="S35" s="55">
        <f>SUM(S34:S34)</f>
        <v>0</v>
      </c>
      <c r="T35" s="191">
        <v>73412</v>
      </c>
      <c r="U35" s="55">
        <f>SUM(U34:U34)</f>
        <v>0</v>
      </c>
    </row>
    <row r="36" spans="1:21" ht="13.5" thickBot="1" x14ac:dyDescent="0.25">
      <c r="A36" s="106"/>
      <c r="B36" s="128"/>
      <c r="C36" s="91"/>
      <c r="D36" s="1"/>
      <c r="E36" s="1"/>
      <c r="F36" s="91"/>
      <c r="G36" s="107"/>
      <c r="H36" s="107"/>
      <c r="I36" s="107"/>
      <c r="J36" s="108"/>
      <c r="K36" s="1"/>
      <c r="L36" s="1"/>
      <c r="M36" s="1"/>
      <c r="N36" s="1"/>
      <c r="O36" s="1"/>
      <c r="P36" s="1"/>
      <c r="Q36" s="1"/>
      <c r="R36" s="1"/>
      <c r="S36" s="109"/>
      <c r="T36" s="90"/>
      <c r="U36" s="90"/>
    </row>
    <row r="37" spans="1:21" ht="13.5" thickBot="1" x14ac:dyDescent="0.25">
      <c r="A37" s="106" t="s">
        <v>25</v>
      </c>
      <c r="B37" s="29">
        <f>SUM(B34:B36)</f>
        <v>117164</v>
      </c>
      <c r="C37" s="91"/>
      <c r="D37" s="1"/>
      <c r="E37" s="1"/>
      <c r="F37" s="91"/>
      <c r="G37" s="107"/>
      <c r="H37" s="107"/>
      <c r="I37" s="107"/>
      <c r="J37" s="108"/>
      <c r="K37" s="1"/>
      <c r="L37" s="1"/>
      <c r="M37" s="1"/>
      <c r="N37" s="1"/>
      <c r="O37" s="1"/>
      <c r="P37" s="1"/>
      <c r="Q37" s="1"/>
      <c r="R37" s="1"/>
      <c r="S37" s="109"/>
      <c r="T37" s="90">
        <f>SUM(T34:T36)</f>
        <v>117164</v>
      </c>
      <c r="U37" s="90"/>
    </row>
    <row r="38" spans="1:21" ht="13.5" thickBot="1" x14ac:dyDescent="0.25">
      <c r="A38" s="56"/>
      <c r="B38" s="57"/>
      <c r="C38" s="5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89"/>
      <c r="U38" s="89"/>
    </row>
    <row r="39" spans="1:21" ht="25.5" x14ac:dyDescent="0.2">
      <c r="A39" s="28" t="s">
        <v>34</v>
      </c>
      <c r="B39" s="29" t="s">
        <v>33</v>
      </c>
      <c r="C39" s="30"/>
      <c r="D39" s="31"/>
      <c r="E39" s="81"/>
      <c r="F39" s="81"/>
      <c r="G39" s="76" t="s">
        <v>1</v>
      </c>
      <c r="H39" s="26" t="s">
        <v>2</v>
      </c>
      <c r="I39" s="31" t="s">
        <v>13</v>
      </c>
      <c r="J39" s="26" t="s">
        <v>3</v>
      </c>
      <c r="K39" s="26" t="s">
        <v>4</v>
      </c>
      <c r="L39" s="26" t="s">
        <v>5</v>
      </c>
      <c r="M39" s="32" t="s">
        <v>14</v>
      </c>
      <c r="N39" s="26" t="s">
        <v>6</v>
      </c>
      <c r="O39" s="26" t="s">
        <v>7</v>
      </c>
      <c r="P39" s="26" t="s">
        <v>8</v>
      </c>
      <c r="Q39" s="26" t="s">
        <v>9</v>
      </c>
      <c r="R39" s="26" t="s">
        <v>10</v>
      </c>
      <c r="S39" s="38" t="s">
        <v>11</v>
      </c>
      <c r="T39" s="71" t="s">
        <v>12</v>
      </c>
      <c r="U39" s="71"/>
    </row>
    <row r="40" spans="1:21" x14ac:dyDescent="0.2">
      <c r="A40" s="99" t="s">
        <v>18</v>
      </c>
      <c r="B40" s="101">
        <v>25147</v>
      </c>
      <c r="C40" s="100"/>
      <c r="D40" s="95"/>
      <c r="E40" s="96"/>
      <c r="F40" s="96"/>
      <c r="G40" s="85"/>
      <c r="H40" s="26"/>
      <c r="I40" s="31"/>
      <c r="J40" s="97">
        <v>2631.73</v>
      </c>
      <c r="K40" s="97">
        <v>3725.43</v>
      </c>
      <c r="L40" s="97">
        <v>2403.73</v>
      </c>
      <c r="M40" s="97"/>
      <c r="N40" s="97"/>
      <c r="O40" s="97"/>
      <c r="P40" s="97"/>
      <c r="Q40" s="97"/>
      <c r="R40" s="97"/>
      <c r="S40" s="98">
        <f>SUM(J40:R40)</f>
        <v>8760.89</v>
      </c>
      <c r="T40" s="98">
        <v>16386.11</v>
      </c>
      <c r="U40" s="98"/>
    </row>
    <row r="41" spans="1:21" x14ac:dyDescent="0.2">
      <c r="A41" s="4" t="s">
        <v>19</v>
      </c>
      <c r="B41" s="5">
        <v>20000</v>
      </c>
      <c r="C41" s="49"/>
      <c r="E41" s="21"/>
      <c r="F41" s="21"/>
      <c r="G41" s="78"/>
      <c r="H41" s="18"/>
      <c r="I41" s="18"/>
      <c r="S41" s="21"/>
      <c r="T41" s="98">
        <v>20000</v>
      </c>
      <c r="U41" s="98"/>
    </row>
    <row r="42" spans="1:21" ht="13.5" thickBot="1" x14ac:dyDescent="0.25">
      <c r="A42" s="111"/>
      <c r="C42" s="113"/>
      <c r="D42" s="112"/>
      <c r="E42" s="114"/>
      <c r="F42" s="114"/>
      <c r="G42" s="115"/>
      <c r="H42" s="116"/>
      <c r="I42" s="116"/>
      <c r="J42" s="112"/>
      <c r="K42" s="112"/>
      <c r="L42" s="112"/>
      <c r="M42" s="112"/>
      <c r="N42" s="112"/>
      <c r="O42" s="112"/>
      <c r="P42" s="112"/>
      <c r="Q42" s="112"/>
      <c r="R42" s="112"/>
      <c r="S42" s="114"/>
      <c r="T42" s="98"/>
      <c r="U42" s="98"/>
    </row>
    <row r="43" spans="1:21" ht="13.5" thickBot="1" x14ac:dyDescent="0.25">
      <c r="A43" s="48"/>
      <c r="B43" s="23"/>
      <c r="C43" s="24"/>
      <c r="D43" s="24"/>
      <c r="E43" s="35"/>
      <c r="F43" s="35"/>
      <c r="G43" s="82"/>
      <c r="H43" s="27"/>
      <c r="I43" s="27"/>
      <c r="J43" s="24"/>
      <c r="K43" s="24"/>
      <c r="L43" s="24"/>
      <c r="M43" s="24"/>
      <c r="N43" s="24"/>
      <c r="O43" s="24"/>
      <c r="P43" s="24"/>
      <c r="Q43" s="24"/>
      <c r="R43" s="24"/>
      <c r="S43" s="121"/>
      <c r="T43" s="36"/>
      <c r="U43" s="36"/>
    </row>
    <row r="44" spans="1:21" ht="13.5" thickBot="1" x14ac:dyDescent="0.25">
      <c r="A44" s="68"/>
      <c r="B44" s="69">
        <f>SUM(B40:B43)</f>
        <v>45147</v>
      </c>
      <c r="C44" s="126">
        <f>SUM(C40:C43)</f>
        <v>0</v>
      </c>
      <c r="D44" s="69">
        <f>SUM(D40:D43)</f>
        <v>0</v>
      </c>
      <c r="E44" s="69"/>
      <c r="F44" s="69">
        <f>SUM(F40:F43)</f>
        <v>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3">
        <f>SUM(S40:S43)</f>
        <v>8760.89</v>
      </c>
      <c r="T44" s="70">
        <f>SUM(T40:T43)</f>
        <v>36386.11</v>
      </c>
      <c r="U44" s="70">
        <f>SUM(U40:U43)</f>
        <v>0</v>
      </c>
    </row>
    <row r="45" spans="1:21" ht="13.5" thickBot="1" x14ac:dyDescent="0.25">
      <c r="A45" s="28"/>
      <c r="B45" s="29"/>
      <c r="C45" s="30"/>
      <c r="D45" s="26"/>
      <c r="E45" s="83"/>
      <c r="F45" s="83"/>
      <c r="G45" s="76"/>
      <c r="H45" s="26"/>
      <c r="I45" s="31"/>
      <c r="J45" s="26"/>
      <c r="K45" s="26"/>
      <c r="L45" s="26"/>
      <c r="M45" s="32"/>
      <c r="N45" s="26"/>
      <c r="O45" s="26"/>
      <c r="P45" s="26"/>
      <c r="Q45" s="26"/>
      <c r="R45" s="26"/>
      <c r="S45" s="40"/>
      <c r="T45" s="71"/>
      <c r="U45" s="71"/>
    </row>
    <row r="46" spans="1:21" ht="13.5" thickBot="1" x14ac:dyDescent="0.25">
      <c r="A46" s="15"/>
      <c r="B46" s="43"/>
      <c r="C46" s="13"/>
      <c r="D46" s="43"/>
      <c r="E46" s="64"/>
      <c r="F46" s="64"/>
      <c r="G46" s="79"/>
      <c r="H46" s="44"/>
      <c r="I46" s="44"/>
      <c r="J46" s="43"/>
      <c r="K46" s="43"/>
      <c r="L46" s="43"/>
      <c r="M46" s="43"/>
      <c r="N46" s="43"/>
      <c r="O46" s="43"/>
      <c r="P46" s="43"/>
      <c r="Q46" s="43"/>
      <c r="R46" s="122"/>
      <c r="S46" s="39"/>
      <c r="T46" s="72"/>
      <c r="U46" s="72"/>
    </row>
    <row r="47" spans="1:21" ht="13.5" thickBot="1" x14ac:dyDescent="0.25">
      <c r="A47" s="65"/>
      <c r="B47" s="23"/>
      <c r="C47" s="33"/>
      <c r="D47" s="24"/>
      <c r="E47" s="35"/>
      <c r="F47" s="35"/>
      <c r="G47" s="82"/>
      <c r="H47" s="27"/>
      <c r="I47" s="27"/>
      <c r="J47" s="24"/>
      <c r="K47" s="24"/>
      <c r="L47" s="24"/>
      <c r="M47" s="24"/>
      <c r="N47" s="24"/>
      <c r="O47" s="24"/>
      <c r="P47" s="24"/>
      <c r="Q47" s="24"/>
      <c r="R47" s="35"/>
      <c r="S47" s="66"/>
      <c r="T47" s="25"/>
      <c r="U47" s="25"/>
    </row>
    <row r="48" spans="1:21" ht="13.5" thickBot="1" x14ac:dyDescent="0.25">
      <c r="A48" s="15"/>
      <c r="B48" s="120"/>
      <c r="C48" s="34"/>
      <c r="D48" s="66"/>
      <c r="E48" s="66"/>
      <c r="F48" s="66"/>
      <c r="G48" s="82"/>
      <c r="H48" s="27"/>
      <c r="I48" s="27"/>
      <c r="J48" s="66"/>
      <c r="K48" s="66"/>
      <c r="L48" s="66"/>
      <c r="M48" s="66"/>
      <c r="N48" s="66"/>
      <c r="O48" s="66"/>
      <c r="P48" s="66"/>
      <c r="Q48" s="123"/>
      <c r="R48" s="123"/>
      <c r="S48" s="120"/>
      <c r="T48" s="67"/>
      <c r="U48" s="67"/>
    </row>
    <row r="49" spans="1:21" ht="13.5" thickBot="1" x14ac:dyDescent="0.25">
      <c r="B49" s="1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27"/>
      <c r="T49" s="124"/>
      <c r="U49" s="124"/>
    </row>
    <row r="50" spans="1:21" ht="13.5" thickBot="1" x14ac:dyDescent="0.25">
      <c r="A50" s="28"/>
      <c r="B50" s="29"/>
      <c r="C50" s="30"/>
      <c r="D50" s="26"/>
      <c r="E50" s="83"/>
      <c r="F50" s="83"/>
      <c r="G50" s="76"/>
      <c r="H50" s="26"/>
      <c r="I50" s="31"/>
      <c r="J50" s="26"/>
      <c r="K50" s="26"/>
      <c r="L50" s="26"/>
      <c r="M50" s="32"/>
      <c r="N50" s="26"/>
      <c r="O50" s="26"/>
      <c r="P50" s="26"/>
      <c r="Q50" s="26"/>
      <c r="R50" s="26"/>
      <c r="S50" s="40"/>
      <c r="T50" s="71"/>
      <c r="U50" s="71"/>
    </row>
    <row r="51" spans="1:21" ht="13.5" thickBot="1" x14ac:dyDescent="0.25">
      <c r="B51" s="43"/>
      <c r="C51" s="13"/>
      <c r="D51" s="43"/>
      <c r="E51" s="64"/>
      <c r="F51" s="64"/>
      <c r="G51" s="79"/>
      <c r="H51" s="44"/>
      <c r="I51" s="44"/>
      <c r="J51" s="43"/>
      <c r="K51" s="43"/>
      <c r="L51" s="43"/>
      <c r="M51" s="43"/>
      <c r="N51" s="43"/>
      <c r="O51" s="43"/>
      <c r="P51" s="43"/>
      <c r="Q51" s="43"/>
      <c r="R51" s="43"/>
      <c r="S51" s="39"/>
      <c r="T51" s="72"/>
      <c r="U51" s="72"/>
    </row>
    <row r="52" spans="1:21" ht="13.5" thickBot="1" x14ac:dyDescent="0.25">
      <c r="A52" s="65"/>
      <c r="B52" s="23"/>
      <c r="C52" s="33"/>
      <c r="D52" s="24"/>
      <c r="E52" s="35"/>
      <c r="F52" s="35"/>
      <c r="G52" s="82"/>
      <c r="H52" s="27"/>
      <c r="I52" s="27"/>
      <c r="J52" s="24"/>
      <c r="K52" s="24"/>
      <c r="L52" s="24"/>
      <c r="M52" s="24"/>
      <c r="N52" s="24"/>
      <c r="O52" s="24"/>
      <c r="P52" s="24"/>
      <c r="Q52" s="24"/>
      <c r="R52" s="35"/>
      <c r="S52" s="66"/>
      <c r="T52" s="25"/>
      <c r="U52" s="25"/>
    </row>
    <row r="53" spans="1:21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</row>
    <row r="54" spans="1:21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</row>
    <row r="55" spans="1:21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</row>
    <row r="56" spans="1:21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</row>
    <row r="57" spans="1:21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</row>
    <row r="58" spans="1:21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</row>
    <row r="59" spans="1:21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</row>
    <row r="60" spans="1:21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</row>
    <row r="61" spans="1:2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</row>
    <row r="62" spans="1:21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</row>
    <row r="63" spans="1:21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</row>
    <row r="64" spans="1:21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</row>
    <row r="65" spans="4:21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</row>
    <row r="66" spans="4:21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</row>
    <row r="67" spans="4:21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</row>
    <row r="68" spans="4:21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</row>
    <row r="69" spans="4:21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</row>
    <row r="70" spans="4:21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</row>
    <row r="71" spans="4:21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</row>
    <row r="72" spans="4:21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</row>
    <row r="73" spans="4:21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</row>
    <row r="74" spans="4:21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</row>
    <row r="75" spans="4:21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</row>
    <row r="76" spans="4:21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</row>
    <row r="77" spans="4:21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</row>
    <row r="78" spans="4:21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</row>
    <row r="79" spans="4:21" x14ac:dyDescent="0.2">
      <c r="G79" s="4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7"/>
      <c r="T79" s="37"/>
      <c r="U79" s="37"/>
    </row>
  </sheetData>
  <phoneticPr fontId="0" type="noConversion"/>
  <pageMargins left="0.25" right="0.46" top="0.25" bottom="0.25" header="0.25" footer="0.25"/>
  <pageSetup paperSize="5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0"/>
  <sheetViews>
    <sheetView tabSelected="1" topLeftCell="A2" zoomScale="85" zoomScaleNormal="85" workbookViewId="0">
      <selection activeCell="F24" sqref="F24"/>
    </sheetView>
  </sheetViews>
  <sheetFormatPr defaultRowHeight="12.75" x14ac:dyDescent="0.2"/>
  <cols>
    <col min="3" max="3" width="33.85546875" customWidth="1"/>
    <col min="4" max="4" width="11.42578125" customWidth="1"/>
    <col min="5" max="5" width="11.85546875" customWidth="1"/>
    <col min="6" max="6" width="10" customWidth="1"/>
    <col min="7" max="9" width="10" bestFit="1" customWidth="1"/>
    <col min="10" max="10" width="11.5703125" customWidth="1"/>
    <col min="11" max="11" width="14" customWidth="1"/>
    <col min="12" max="15" width="10" bestFit="1" customWidth="1"/>
    <col min="16" max="16" width="11.28515625" customWidth="1"/>
    <col min="17" max="17" width="11.140625" customWidth="1"/>
    <col min="18" max="18" width="11.28515625" bestFit="1" customWidth="1"/>
    <col min="19" max="19" width="10.85546875" customWidth="1"/>
    <col min="20" max="20" width="11.140625" customWidth="1"/>
  </cols>
  <sheetData>
    <row r="1" spans="1:22" ht="26.25" x14ac:dyDescent="0.4">
      <c r="A1" s="394" t="s">
        <v>44</v>
      </c>
      <c r="B1" s="394"/>
      <c r="C1" s="394"/>
      <c r="D1" s="394"/>
      <c r="E1" s="394"/>
      <c r="F1" s="194"/>
      <c r="G1" s="392" t="s">
        <v>45</v>
      </c>
      <c r="H1" s="393"/>
      <c r="I1" s="393"/>
      <c r="J1" s="393"/>
      <c r="K1" s="393"/>
      <c r="L1" s="393"/>
      <c r="M1" s="393"/>
      <c r="N1" s="393"/>
      <c r="O1" s="393"/>
      <c r="P1" s="393"/>
      <c r="Q1" s="193"/>
      <c r="R1" s="195"/>
      <c r="S1" s="195"/>
      <c r="T1" s="195"/>
      <c r="U1" s="195"/>
      <c r="V1" s="193"/>
    </row>
    <row r="2" spans="1:22" ht="15" x14ac:dyDescent="0.25">
      <c r="A2" s="325" t="s">
        <v>106</v>
      </c>
      <c r="B2" s="326"/>
      <c r="C2" s="326"/>
      <c r="D2" s="321"/>
      <c r="E2" s="322"/>
      <c r="F2" s="300"/>
      <c r="G2" s="327" t="s">
        <v>177</v>
      </c>
      <c r="H2" s="327"/>
      <c r="I2" s="327"/>
      <c r="J2" s="327"/>
      <c r="K2" s="196">
        <v>77200</v>
      </c>
      <c r="L2" s="285"/>
      <c r="M2" s="327" t="s">
        <v>154</v>
      </c>
      <c r="N2" s="327"/>
      <c r="O2" s="327"/>
      <c r="P2" s="327"/>
      <c r="Q2" s="196">
        <v>79260</v>
      </c>
      <c r="R2" s="198"/>
      <c r="S2" s="319"/>
      <c r="T2" s="320"/>
      <c r="U2" s="199"/>
      <c r="V2" s="197"/>
    </row>
    <row r="3" spans="1:22" ht="14.25" x14ac:dyDescent="0.2">
      <c r="A3" s="311" t="s">
        <v>153</v>
      </c>
      <c r="B3" s="312"/>
      <c r="C3" s="316"/>
      <c r="D3" s="321">
        <v>77200</v>
      </c>
      <c r="E3" s="322"/>
      <c r="F3" s="300"/>
      <c r="G3" s="323" t="s">
        <v>160</v>
      </c>
      <c r="H3" s="323"/>
      <c r="I3" s="323"/>
      <c r="J3" s="323"/>
      <c r="K3" s="286">
        <v>77200</v>
      </c>
      <c r="L3" s="285"/>
      <c r="M3" s="323" t="s">
        <v>155</v>
      </c>
      <c r="N3" s="323"/>
      <c r="O3" s="323"/>
      <c r="P3" s="323"/>
      <c r="Q3" s="286">
        <v>79260</v>
      </c>
      <c r="R3" s="198"/>
      <c r="S3" s="200"/>
      <c r="T3" s="198"/>
      <c r="U3" s="199"/>
      <c r="V3" s="197"/>
    </row>
    <row r="4" spans="1:22" ht="14.25" x14ac:dyDescent="0.2">
      <c r="A4" s="311" t="s">
        <v>147</v>
      </c>
      <c r="B4" s="312"/>
      <c r="C4" s="312"/>
      <c r="D4" s="324">
        <v>79260</v>
      </c>
      <c r="E4" s="314"/>
      <c r="F4" s="300"/>
      <c r="G4" s="323" t="s">
        <v>161</v>
      </c>
      <c r="H4" s="323"/>
      <c r="I4" s="323"/>
      <c r="J4" s="323"/>
      <c r="K4" s="286">
        <f>S36+S49++S59+S81+S91+S101+S111+S121+S131+S141+S151+S161+S171+S181+S191+S201+S211+S70+S221+S231+S241+S252</f>
        <v>0</v>
      </c>
      <c r="L4" s="285"/>
      <c r="M4" s="323" t="s">
        <v>156</v>
      </c>
      <c r="N4" s="323"/>
      <c r="O4" s="323"/>
      <c r="P4" s="323"/>
      <c r="Q4" s="286"/>
      <c r="R4" s="198"/>
      <c r="S4" s="200"/>
      <c r="T4" s="198"/>
      <c r="U4" s="199"/>
      <c r="V4" s="197"/>
    </row>
    <row r="5" spans="1:22" ht="14.25" x14ac:dyDescent="0.2">
      <c r="A5" s="311" t="s">
        <v>107</v>
      </c>
      <c r="B5" s="312"/>
      <c r="C5" s="312"/>
      <c r="D5" s="313">
        <v>58378</v>
      </c>
      <c r="E5" s="314"/>
      <c r="F5" s="300"/>
      <c r="G5" s="315" t="s">
        <v>162</v>
      </c>
      <c r="H5" s="315"/>
      <c r="I5" s="315"/>
      <c r="J5" s="315"/>
      <c r="K5" s="287">
        <f>K2-K4</f>
        <v>77200</v>
      </c>
      <c r="L5" s="285"/>
      <c r="M5" s="315" t="s">
        <v>157</v>
      </c>
      <c r="N5" s="315"/>
      <c r="O5" s="315"/>
      <c r="P5" s="315"/>
      <c r="Q5" s="287">
        <f>Q2-Q4</f>
        <v>79260</v>
      </c>
      <c r="R5" s="198"/>
      <c r="S5" s="200"/>
      <c r="T5" s="198"/>
      <c r="U5" s="199"/>
      <c r="V5" s="197"/>
    </row>
    <row r="6" spans="1:22" ht="14.25" x14ac:dyDescent="0.2">
      <c r="A6" s="311" t="s">
        <v>152</v>
      </c>
      <c r="B6" s="312"/>
      <c r="C6" s="316"/>
      <c r="D6" s="317">
        <v>6745</v>
      </c>
      <c r="E6" s="318"/>
      <c r="F6" s="301"/>
      <c r="G6" s="285"/>
      <c r="H6" s="285"/>
      <c r="I6" s="285"/>
      <c r="J6" s="285"/>
      <c r="K6" s="285"/>
      <c r="L6" s="285"/>
      <c r="M6" s="285"/>
      <c r="N6" s="210"/>
      <c r="O6" s="210"/>
      <c r="P6" s="210"/>
      <c r="Q6" s="210"/>
      <c r="R6" s="198"/>
      <c r="S6" s="200"/>
      <c r="T6" s="198"/>
      <c r="U6" s="199"/>
      <c r="V6" s="197"/>
    </row>
    <row r="7" spans="1:22" ht="15" x14ac:dyDescent="0.25">
      <c r="A7" s="328" t="s">
        <v>108</v>
      </c>
      <c r="B7" s="329"/>
      <c r="C7" s="329"/>
      <c r="D7" s="330">
        <f>SUM(D2:D6)</f>
        <v>221583</v>
      </c>
      <c r="E7" s="331"/>
      <c r="F7" s="201"/>
      <c r="G7" s="332" t="s">
        <v>123</v>
      </c>
      <c r="H7" s="333"/>
      <c r="I7" s="333"/>
      <c r="J7" s="334"/>
      <c r="K7" s="196">
        <v>0</v>
      </c>
      <c r="L7" s="285"/>
      <c r="M7" s="335" t="s">
        <v>127</v>
      </c>
      <c r="N7" s="336"/>
      <c r="O7" s="336"/>
      <c r="P7" s="337"/>
      <c r="Q7" s="288">
        <v>58378</v>
      </c>
      <c r="R7" s="198"/>
      <c r="S7" s="338"/>
      <c r="T7" s="339"/>
      <c r="U7" s="199"/>
      <c r="V7" s="197"/>
    </row>
    <row r="8" spans="1:22" ht="15" thickBot="1" x14ac:dyDescent="0.25">
      <c r="A8" s="340" t="s">
        <v>109</v>
      </c>
      <c r="B8" s="341"/>
      <c r="C8" s="341"/>
      <c r="D8" s="324"/>
      <c r="E8" s="314"/>
      <c r="F8" s="201"/>
      <c r="G8" s="335" t="s">
        <v>124</v>
      </c>
      <c r="H8" s="336"/>
      <c r="I8" s="336"/>
      <c r="J8" s="337"/>
      <c r="K8" s="286">
        <v>0</v>
      </c>
      <c r="L8" s="285"/>
      <c r="M8" s="335" t="s">
        <v>94</v>
      </c>
      <c r="N8" s="336"/>
      <c r="O8" s="336"/>
      <c r="P8" s="337"/>
      <c r="Q8" s="289">
        <f>D10</f>
        <v>0</v>
      </c>
      <c r="R8" s="198"/>
      <c r="S8" s="319"/>
      <c r="T8" s="320"/>
      <c r="U8" s="199"/>
      <c r="V8" s="197"/>
    </row>
    <row r="9" spans="1:22" ht="15" x14ac:dyDescent="0.25">
      <c r="A9" s="340" t="s">
        <v>110</v>
      </c>
      <c r="B9" s="341"/>
      <c r="C9" s="341"/>
      <c r="D9" s="324"/>
      <c r="E9" s="314"/>
      <c r="F9" s="201"/>
      <c r="G9" s="335" t="s">
        <v>125</v>
      </c>
      <c r="H9" s="336"/>
      <c r="I9" s="336"/>
      <c r="J9" s="337"/>
      <c r="K9" s="286">
        <v>0</v>
      </c>
      <c r="L9" s="285"/>
      <c r="M9" s="332" t="s">
        <v>128</v>
      </c>
      <c r="N9" s="333"/>
      <c r="O9" s="333"/>
      <c r="P9" s="334"/>
      <c r="Q9" s="202">
        <f>Q7+Q8</f>
        <v>58378</v>
      </c>
      <c r="R9" s="198"/>
      <c r="S9" s="200"/>
      <c r="T9" s="198"/>
      <c r="U9" s="199"/>
      <c r="V9" s="197"/>
    </row>
    <row r="10" spans="1:22" ht="15" x14ac:dyDescent="0.25">
      <c r="A10" s="328" t="s">
        <v>111</v>
      </c>
      <c r="B10" s="329"/>
      <c r="C10" s="329"/>
      <c r="D10" s="330">
        <f>SUM(D8:D9)</f>
        <v>0</v>
      </c>
      <c r="E10" s="331"/>
      <c r="F10" s="201"/>
      <c r="G10" s="345" t="s">
        <v>126</v>
      </c>
      <c r="H10" s="346"/>
      <c r="I10" s="346"/>
      <c r="J10" s="347"/>
      <c r="K10" s="290">
        <f>K7-K9</f>
        <v>0</v>
      </c>
      <c r="L10" s="285"/>
      <c r="M10" s="335" t="s">
        <v>174</v>
      </c>
      <c r="N10" s="336"/>
      <c r="O10" s="336"/>
      <c r="P10" s="337"/>
      <c r="Q10" s="286">
        <v>58378</v>
      </c>
      <c r="R10" s="198"/>
      <c r="S10" s="203"/>
      <c r="T10" s="204"/>
      <c r="U10" s="199"/>
      <c r="V10" s="197"/>
    </row>
    <row r="11" spans="1:22" ht="15" x14ac:dyDescent="0.25">
      <c r="A11" s="311" t="s">
        <v>148</v>
      </c>
      <c r="B11" s="312"/>
      <c r="C11" s="312"/>
      <c r="D11" s="342">
        <v>58014</v>
      </c>
      <c r="E11" s="343"/>
      <c r="F11" s="201"/>
      <c r="G11" s="344"/>
      <c r="H11" s="344"/>
      <c r="I11" s="344"/>
      <c r="J11" s="344"/>
      <c r="K11" s="291"/>
      <c r="L11" s="285"/>
      <c r="M11" s="335" t="s">
        <v>129</v>
      </c>
      <c r="N11" s="336"/>
      <c r="O11" s="336"/>
      <c r="P11" s="337"/>
      <c r="Q11" s="286"/>
      <c r="R11" s="198"/>
      <c r="S11" s="200"/>
      <c r="T11" s="198"/>
      <c r="U11" s="199"/>
      <c r="V11" s="197"/>
    </row>
    <row r="12" spans="1:22" ht="15" x14ac:dyDescent="0.25">
      <c r="A12" s="328" t="s">
        <v>112</v>
      </c>
      <c r="B12" s="329"/>
      <c r="C12" s="329"/>
      <c r="D12" s="330">
        <v>279597</v>
      </c>
      <c r="E12" s="331"/>
      <c r="F12" s="201"/>
      <c r="G12" s="335"/>
      <c r="H12" s="336"/>
      <c r="I12" s="336"/>
      <c r="J12" s="337"/>
      <c r="K12" s="286"/>
      <c r="L12" s="292"/>
      <c r="M12" s="345" t="s">
        <v>130</v>
      </c>
      <c r="N12" s="346"/>
      <c r="O12" s="346"/>
      <c r="P12" s="347"/>
      <c r="Q12" s="290">
        <f>Q9-Q11</f>
        <v>58378</v>
      </c>
      <c r="R12" s="198"/>
      <c r="S12" s="200"/>
      <c r="T12" s="198"/>
      <c r="U12" s="199"/>
      <c r="V12" s="197"/>
    </row>
    <row r="13" spans="1:22" ht="15.75" thickBot="1" x14ac:dyDescent="0.3">
      <c r="A13" s="311" t="s">
        <v>113</v>
      </c>
      <c r="B13" s="312"/>
      <c r="C13" s="312"/>
      <c r="D13" s="348">
        <v>20000</v>
      </c>
      <c r="E13" s="316"/>
      <c r="F13" s="201"/>
      <c r="G13" s="335" t="s">
        <v>176</v>
      </c>
      <c r="H13" s="336"/>
      <c r="I13" s="336"/>
      <c r="J13" s="337"/>
      <c r="K13" s="293">
        <v>6745</v>
      </c>
      <c r="L13" s="292"/>
      <c r="M13" s="344"/>
      <c r="N13" s="344"/>
      <c r="O13" s="344"/>
      <c r="P13" s="344"/>
      <c r="Q13" s="291"/>
      <c r="R13" s="198"/>
      <c r="S13" s="203"/>
      <c r="T13" s="204"/>
      <c r="U13" s="199"/>
      <c r="V13" s="197"/>
    </row>
    <row r="14" spans="1:22" ht="15" x14ac:dyDescent="0.25">
      <c r="A14" s="311" t="s">
        <v>114</v>
      </c>
      <c r="B14" s="312"/>
      <c r="C14" s="312"/>
      <c r="D14" s="348">
        <v>12000</v>
      </c>
      <c r="E14" s="316"/>
      <c r="F14" s="206"/>
      <c r="G14" s="332" t="s">
        <v>149</v>
      </c>
      <c r="H14" s="333"/>
      <c r="I14" s="333"/>
      <c r="J14" s="334"/>
      <c r="K14" s="207">
        <f>SUM(K12:K13)</f>
        <v>6745</v>
      </c>
      <c r="L14" s="210"/>
      <c r="M14" s="335" t="s">
        <v>175</v>
      </c>
      <c r="N14" s="336"/>
      <c r="O14" s="336"/>
      <c r="P14" s="337"/>
      <c r="Q14" s="286">
        <v>58014</v>
      </c>
      <c r="R14" s="198"/>
      <c r="S14" s="203"/>
      <c r="T14" s="204"/>
      <c r="U14" s="208"/>
      <c r="V14" s="209"/>
    </row>
    <row r="15" spans="1:22" ht="15.75" thickBot="1" x14ac:dyDescent="0.3">
      <c r="A15" s="302" t="s">
        <v>115</v>
      </c>
      <c r="B15" s="211"/>
      <c r="C15" s="211"/>
      <c r="D15" s="348">
        <v>0</v>
      </c>
      <c r="E15" s="316"/>
      <c r="F15" s="206"/>
      <c r="G15" s="335" t="s">
        <v>150</v>
      </c>
      <c r="H15" s="336"/>
      <c r="I15" s="336"/>
      <c r="J15" s="337"/>
      <c r="K15" s="294">
        <v>6745</v>
      </c>
      <c r="L15" s="210"/>
      <c r="M15" s="335"/>
      <c r="N15" s="336"/>
      <c r="O15" s="336"/>
      <c r="P15" s="337"/>
      <c r="Q15" s="293">
        <v>0</v>
      </c>
      <c r="R15" s="198"/>
      <c r="S15" s="203"/>
      <c r="T15" s="204"/>
      <c r="U15" s="208"/>
      <c r="V15" s="209"/>
    </row>
    <row r="16" spans="1:22" ht="15" x14ac:dyDescent="0.25">
      <c r="A16" s="302" t="s">
        <v>116</v>
      </c>
      <c r="B16" s="211"/>
      <c r="C16" s="211"/>
      <c r="D16" s="349">
        <v>0</v>
      </c>
      <c r="E16" s="350"/>
      <c r="F16" s="206"/>
      <c r="G16" s="335" t="s">
        <v>151</v>
      </c>
      <c r="H16" s="336"/>
      <c r="I16" s="336"/>
      <c r="J16" s="337"/>
      <c r="K16" s="295"/>
      <c r="L16" s="210"/>
      <c r="M16" s="332" t="s">
        <v>131</v>
      </c>
      <c r="N16" s="333"/>
      <c r="O16" s="333"/>
      <c r="P16" s="334"/>
      <c r="Q16" s="207">
        <f>Q14+Q15</f>
        <v>58014</v>
      </c>
      <c r="R16" s="198"/>
      <c r="S16" s="203"/>
      <c r="T16" s="204"/>
      <c r="U16" s="208"/>
      <c r="V16" s="209"/>
    </row>
    <row r="17" spans="1:22" ht="15" x14ac:dyDescent="0.25">
      <c r="A17" s="328" t="s">
        <v>117</v>
      </c>
      <c r="B17" s="329"/>
      <c r="C17" s="329"/>
      <c r="D17" s="364">
        <v>311597</v>
      </c>
      <c r="E17" s="331"/>
      <c r="F17" s="206"/>
      <c r="G17" s="315" t="s">
        <v>93</v>
      </c>
      <c r="H17" s="315"/>
      <c r="I17" s="315"/>
      <c r="J17" s="315"/>
      <c r="K17" s="296">
        <f>K14-K16</f>
        <v>6745</v>
      </c>
      <c r="L17" s="210"/>
      <c r="M17" s="335" t="s">
        <v>132</v>
      </c>
      <c r="N17" s="336"/>
      <c r="O17" s="336"/>
      <c r="P17" s="337"/>
      <c r="Q17" s="286">
        <v>15579</v>
      </c>
      <c r="R17" s="198"/>
      <c r="S17" s="203"/>
      <c r="T17" s="204"/>
      <c r="U17" s="208"/>
      <c r="V17" s="209"/>
    </row>
    <row r="18" spans="1:22" ht="15" x14ac:dyDescent="0.25">
      <c r="A18" s="365" t="s">
        <v>118</v>
      </c>
      <c r="B18" s="366"/>
      <c r="C18" s="367"/>
      <c r="D18" s="368">
        <v>269162</v>
      </c>
      <c r="E18" s="369"/>
      <c r="F18" s="206"/>
      <c r="G18" s="292"/>
      <c r="H18" s="292"/>
      <c r="I18" s="292"/>
      <c r="J18" s="292"/>
      <c r="K18" s="297"/>
      <c r="L18" s="210"/>
      <c r="M18" s="335" t="s">
        <v>133</v>
      </c>
      <c r="N18" s="336"/>
      <c r="O18" s="336"/>
      <c r="P18" s="337"/>
      <c r="Q18" s="286">
        <f>S34+S47+S57+S89+S99+S109+S119+S129+S139+S149+S159+S169+S179+S189+S199+S209</f>
        <v>0</v>
      </c>
      <c r="R18" s="198"/>
      <c r="S18" s="203"/>
      <c r="T18" s="204"/>
      <c r="U18" s="208"/>
      <c r="V18" s="209"/>
    </row>
    <row r="19" spans="1:22" ht="15" x14ac:dyDescent="0.25">
      <c r="A19" s="351" t="s">
        <v>119</v>
      </c>
      <c r="B19" s="352"/>
      <c r="C19" s="352"/>
      <c r="D19" s="353">
        <v>0</v>
      </c>
      <c r="E19" s="354"/>
      <c r="F19" s="206"/>
      <c r="G19" s="355" t="s">
        <v>102</v>
      </c>
      <c r="H19" s="355"/>
      <c r="I19" s="355"/>
      <c r="J19" s="355"/>
      <c r="K19" s="213">
        <f>D13</f>
        <v>20000</v>
      </c>
      <c r="L19" s="210"/>
      <c r="M19" s="356" t="s">
        <v>134</v>
      </c>
      <c r="N19" s="357"/>
      <c r="O19" s="357"/>
      <c r="P19" s="358"/>
      <c r="Q19" s="296">
        <f>Q16-Q18</f>
        <v>58014</v>
      </c>
      <c r="R19" s="198"/>
      <c r="S19" s="203"/>
      <c r="T19" s="204"/>
      <c r="U19" s="208"/>
      <c r="V19" s="209"/>
    </row>
    <row r="20" spans="1:22" ht="15" x14ac:dyDescent="0.25">
      <c r="A20" s="359" t="s">
        <v>120</v>
      </c>
      <c r="B20" s="360"/>
      <c r="C20" s="360"/>
      <c r="D20" s="361">
        <f>D17-D19</f>
        <v>311597</v>
      </c>
      <c r="E20" s="362"/>
      <c r="F20" s="206"/>
      <c r="G20" s="363" t="s">
        <v>103</v>
      </c>
      <c r="H20" s="363"/>
      <c r="I20" s="363"/>
      <c r="J20" s="363"/>
      <c r="K20" s="295">
        <v>20000</v>
      </c>
      <c r="L20" s="210"/>
      <c r="M20" s="292"/>
      <c r="N20" s="292"/>
      <c r="O20" s="292"/>
      <c r="P20" s="292"/>
      <c r="Q20" s="297"/>
      <c r="R20" s="198"/>
      <c r="S20" s="203"/>
      <c r="T20" s="204"/>
      <c r="U20" s="208"/>
      <c r="V20" s="209"/>
    </row>
    <row r="21" spans="1:22" ht="15" x14ac:dyDescent="0.25">
      <c r="A21" s="298"/>
      <c r="B21" s="214"/>
      <c r="C21" s="215"/>
      <c r="D21" s="299"/>
      <c r="E21" s="216"/>
      <c r="F21" s="217"/>
      <c r="G21" s="363" t="s">
        <v>104</v>
      </c>
      <c r="H21" s="363"/>
      <c r="I21" s="363"/>
      <c r="J21" s="363"/>
      <c r="K21" s="295">
        <v>0</v>
      </c>
      <c r="L21" s="210"/>
      <c r="M21" s="355" t="s">
        <v>135</v>
      </c>
      <c r="N21" s="355"/>
      <c r="O21" s="355"/>
      <c r="P21" s="355"/>
      <c r="Q21" s="213">
        <v>12000</v>
      </c>
      <c r="R21" s="198"/>
      <c r="S21" s="203"/>
      <c r="T21" s="204"/>
      <c r="U21" s="208"/>
      <c r="V21" s="209"/>
    </row>
    <row r="22" spans="1:22" ht="15" x14ac:dyDescent="0.25">
      <c r="A22" s="219"/>
      <c r="B22" s="204"/>
      <c r="C22" s="304"/>
      <c r="D22" s="303"/>
      <c r="E22" s="204"/>
      <c r="F22" s="206"/>
      <c r="G22" s="371" t="s">
        <v>105</v>
      </c>
      <c r="H22" s="371"/>
      <c r="I22" s="371"/>
      <c r="J22" s="371"/>
      <c r="K22" s="296">
        <f>K19-K21</f>
        <v>20000</v>
      </c>
      <c r="L22" s="210"/>
      <c r="M22" s="363" t="s">
        <v>136</v>
      </c>
      <c r="N22" s="363"/>
      <c r="O22" s="363"/>
      <c r="P22" s="363"/>
      <c r="Q22" s="295">
        <v>12000</v>
      </c>
      <c r="R22" s="198"/>
      <c r="S22" s="203"/>
      <c r="T22" s="204"/>
      <c r="U22" s="208"/>
      <c r="V22" s="209"/>
    </row>
    <row r="23" spans="1:22" ht="15" x14ac:dyDescent="0.25">
      <c r="A23" s="382" t="s">
        <v>46</v>
      </c>
      <c r="B23" s="383"/>
      <c r="C23" s="383"/>
      <c r="D23" s="384">
        <f>D17-D18</f>
        <v>42435</v>
      </c>
      <c r="E23" s="385"/>
      <c r="F23" s="206"/>
      <c r="G23" s="292"/>
      <c r="H23" s="292"/>
      <c r="I23" s="292"/>
      <c r="J23" s="292"/>
      <c r="K23" s="297"/>
      <c r="L23" s="210"/>
      <c r="M23" s="363" t="s">
        <v>137</v>
      </c>
      <c r="N23" s="363"/>
      <c r="O23" s="363"/>
      <c r="P23" s="363"/>
      <c r="Q23" s="295">
        <v>0</v>
      </c>
      <c r="R23" s="198"/>
      <c r="S23" s="203"/>
      <c r="T23" s="204"/>
      <c r="U23" s="208"/>
      <c r="V23" s="209"/>
    </row>
    <row r="24" spans="1:22" ht="15.75" thickBot="1" x14ac:dyDescent="0.3">
      <c r="A24" s="219" t="s">
        <v>121</v>
      </c>
      <c r="B24" s="204"/>
      <c r="C24" s="305"/>
      <c r="D24" s="370">
        <v>42435</v>
      </c>
      <c r="E24" s="370"/>
      <c r="F24" s="206"/>
      <c r="G24" s="292"/>
      <c r="H24" s="292"/>
      <c r="I24" s="292"/>
      <c r="J24" s="292"/>
      <c r="K24" s="292"/>
      <c r="L24" s="210"/>
      <c r="M24" s="371" t="s">
        <v>138</v>
      </c>
      <c r="N24" s="371"/>
      <c r="O24" s="371"/>
      <c r="P24" s="371"/>
      <c r="Q24" s="296">
        <f>Q21-Q23</f>
        <v>12000</v>
      </c>
      <c r="R24" s="198"/>
      <c r="S24" s="203"/>
      <c r="T24" s="204"/>
      <c r="U24" s="208"/>
      <c r="V24" s="209"/>
    </row>
    <row r="25" spans="1:22" ht="15" x14ac:dyDescent="0.25">
      <c r="A25" s="220" t="s">
        <v>122</v>
      </c>
      <c r="B25" s="221"/>
      <c r="C25" s="221"/>
      <c r="D25" s="372">
        <f>D23-D24</f>
        <v>0</v>
      </c>
      <c r="E25" s="373"/>
      <c r="F25" s="206"/>
      <c r="G25" s="205"/>
      <c r="H25" s="205"/>
      <c r="I25" s="205"/>
      <c r="J25" s="205"/>
      <c r="K25" s="205"/>
      <c r="L25" s="198"/>
      <c r="M25" s="205"/>
      <c r="N25" s="205"/>
      <c r="O25" s="205"/>
      <c r="P25" s="205"/>
      <c r="Q25" s="212"/>
      <c r="R25" s="198"/>
      <c r="S25" s="203"/>
      <c r="T25" s="204"/>
      <c r="U25" s="208"/>
      <c r="V25" s="209"/>
    </row>
    <row r="26" spans="1:22" ht="15" x14ac:dyDescent="0.25">
      <c r="A26" s="218"/>
      <c r="B26" s="204"/>
      <c r="C26" s="204"/>
      <c r="D26" s="203"/>
      <c r="E26" s="204"/>
      <c r="F26" s="206"/>
      <c r="G26" s="205"/>
      <c r="H26" s="205"/>
      <c r="I26" s="205"/>
      <c r="J26" s="205"/>
      <c r="K26" s="205"/>
      <c r="L26" s="198"/>
      <c r="M26" s="205"/>
      <c r="N26" s="205"/>
      <c r="O26" s="205"/>
      <c r="P26" s="205"/>
      <c r="Q26" s="212"/>
      <c r="R26" s="198"/>
      <c r="S26" s="203"/>
      <c r="T26" s="204"/>
      <c r="U26" s="208"/>
      <c r="V26" s="209"/>
    </row>
    <row r="27" spans="1:22" ht="15" x14ac:dyDescent="0.25">
      <c r="A27" s="218"/>
      <c r="B27" s="204"/>
      <c r="C27" s="204"/>
      <c r="D27" s="203"/>
      <c r="E27" s="204"/>
      <c r="F27" s="206"/>
      <c r="G27" s="205"/>
      <c r="H27" s="205"/>
      <c r="I27" s="205"/>
      <c r="J27" s="205"/>
      <c r="K27" s="205"/>
      <c r="L27" s="198"/>
      <c r="M27" s="205"/>
      <c r="N27" s="205"/>
      <c r="O27" s="205"/>
      <c r="P27" s="205"/>
      <c r="Q27" s="212"/>
      <c r="R27" s="198"/>
      <c r="S27" s="203"/>
      <c r="T27" s="204"/>
      <c r="U27" s="208"/>
      <c r="V27" s="209"/>
    </row>
    <row r="28" spans="1:22" ht="15" x14ac:dyDescent="0.25">
      <c r="A28" s="218"/>
      <c r="B28" s="204"/>
      <c r="C28" s="204"/>
      <c r="D28" s="203"/>
      <c r="E28" s="204"/>
      <c r="F28" s="206"/>
      <c r="G28" s="205"/>
      <c r="H28" s="205"/>
      <c r="I28" s="205"/>
      <c r="J28" s="205"/>
      <c r="K28" s="205"/>
      <c r="L28" s="198"/>
      <c r="M28" s="205"/>
      <c r="N28" s="205"/>
      <c r="O28" s="205"/>
      <c r="P28" s="205"/>
      <c r="Q28" s="212"/>
      <c r="R28" s="198"/>
      <c r="S28" s="203"/>
      <c r="T28" s="204"/>
      <c r="U28" s="208"/>
      <c r="V28" s="209"/>
    </row>
    <row r="29" spans="1:22" ht="15" x14ac:dyDescent="0.25">
      <c r="A29" s="218"/>
      <c r="B29" s="204"/>
      <c r="C29" s="204"/>
      <c r="D29" s="203"/>
      <c r="E29" s="204"/>
      <c r="F29" s="206"/>
      <c r="G29" s="205"/>
      <c r="H29" s="205"/>
      <c r="I29" s="205"/>
      <c r="J29" s="205"/>
      <c r="K29" s="205"/>
      <c r="L29" s="198"/>
      <c r="M29" s="205"/>
      <c r="N29" s="205"/>
      <c r="O29" s="205"/>
      <c r="P29" s="205"/>
      <c r="Q29" s="212"/>
      <c r="R29" s="198"/>
      <c r="S29" s="203"/>
      <c r="T29" s="204"/>
      <c r="U29" s="208"/>
      <c r="V29" s="209"/>
    </row>
    <row r="30" spans="1:22" ht="15" x14ac:dyDescent="0.25">
      <c r="A30" s="218"/>
      <c r="B30" s="204"/>
      <c r="C30" s="204"/>
      <c r="D30" s="203"/>
      <c r="E30" s="204"/>
      <c r="F30" s="206"/>
      <c r="G30" s="198"/>
      <c r="H30" s="198"/>
      <c r="I30" s="198"/>
      <c r="J30" s="198"/>
      <c r="K30" s="222"/>
      <c r="L30" s="198"/>
      <c r="M30" s="205"/>
      <c r="N30" s="205"/>
      <c r="O30" s="205"/>
      <c r="P30" s="205"/>
      <c r="Q30" s="212"/>
      <c r="R30" s="198"/>
      <c r="S30" s="203"/>
      <c r="T30" s="204"/>
      <c r="U30" s="208"/>
      <c r="V30" s="209"/>
    </row>
    <row r="31" spans="1:22" ht="15" x14ac:dyDescent="0.25">
      <c r="A31" s="218"/>
      <c r="B31" s="204"/>
      <c r="C31" s="204"/>
      <c r="D31" s="203"/>
      <c r="E31" s="204"/>
      <c r="F31" s="201"/>
      <c r="G31" s="198"/>
      <c r="H31" s="198"/>
      <c r="I31" s="198"/>
      <c r="J31" s="198"/>
      <c r="K31" s="222"/>
      <c r="L31" s="197"/>
      <c r="M31" s="205"/>
      <c r="N31" s="205"/>
      <c r="O31" s="205"/>
      <c r="P31" s="205"/>
      <c r="Q31" s="212"/>
      <c r="R31" s="199"/>
      <c r="S31" s="199"/>
      <c r="T31" s="199"/>
      <c r="U31" s="199"/>
      <c r="V31" s="197"/>
    </row>
    <row r="32" spans="1:22" x14ac:dyDescent="0.2">
      <c r="A32" s="374" t="s">
        <v>47</v>
      </c>
      <c r="B32" s="375"/>
      <c r="C32" s="223" t="s">
        <v>48</v>
      </c>
      <c r="D32" s="223" t="s">
        <v>49</v>
      </c>
      <c r="E32" s="224" t="s">
        <v>50</v>
      </c>
      <c r="F32" s="224" t="s">
        <v>51</v>
      </c>
      <c r="G32" s="225" t="s">
        <v>52</v>
      </c>
      <c r="H32" s="225" t="s">
        <v>53</v>
      </c>
      <c r="I32" s="225" t="s">
        <v>13</v>
      </c>
      <c r="J32" s="226" t="s">
        <v>3</v>
      </c>
      <c r="K32" s="225" t="s">
        <v>4</v>
      </c>
      <c r="L32" s="225" t="s">
        <v>5</v>
      </c>
      <c r="M32" s="225" t="s">
        <v>14</v>
      </c>
      <c r="N32" s="225" t="s">
        <v>6</v>
      </c>
      <c r="O32" s="225" t="s">
        <v>54</v>
      </c>
      <c r="P32" s="225" t="s">
        <v>55</v>
      </c>
      <c r="Q32" s="225" t="s">
        <v>56</v>
      </c>
      <c r="R32" s="225" t="s">
        <v>10</v>
      </c>
      <c r="S32" s="227" t="s">
        <v>57</v>
      </c>
      <c r="T32" s="227" t="s">
        <v>58</v>
      </c>
      <c r="U32" s="228" t="s">
        <v>59</v>
      </c>
      <c r="V32" s="306"/>
    </row>
    <row r="33" spans="1:22" ht="48" x14ac:dyDescent="0.2">
      <c r="A33" s="229" t="s">
        <v>60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1"/>
      <c r="V33" s="232"/>
    </row>
    <row r="34" spans="1:22" x14ac:dyDescent="0.2">
      <c r="A34" s="376" t="s">
        <v>100</v>
      </c>
      <c r="B34" s="377"/>
      <c r="C34" s="233" t="s">
        <v>139</v>
      </c>
      <c r="D34" s="234"/>
      <c r="E34" s="235"/>
      <c r="F34" s="235"/>
      <c r="G34" s="236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8">
        <f t="shared" ref="S34:S44" si="0">SUM(G34:R34)</f>
        <v>0</v>
      </c>
      <c r="T34" s="239">
        <f t="shared" ref="T34:T43" si="1">D34-S34</f>
        <v>0</v>
      </c>
      <c r="U34" s="240">
        <f t="shared" ref="U34:U43" si="2">IF(S34=0,0,S34/D34)</f>
        <v>0</v>
      </c>
      <c r="V34" s="232"/>
    </row>
    <row r="35" spans="1:22" x14ac:dyDescent="0.2">
      <c r="A35" s="378"/>
      <c r="B35" s="379"/>
      <c r="C35" s="233" t="s">
        <v>140</v>
      </c>
      <c r="D35" s="234">
        <v>0</v>
      </c>
      <c r="E35" s="235"/>
      <c r="F35" s="235"/>
      <c r="G35" s="236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8">
        <f>SUM(G35:R35)</f>
        <v>0</v>
      </c>
      <c r="T35" s="239">
        <f t="shared" si="1"/>
        <v>0</v>
      </c>
      <c r="U35" s="240">
        <f t="shared" si="2"/>
        <v>0</v>
      </c>
      <c r="V35" s="232"/>
    </row>
    <row r="36" spans="1:22" x14ac:dyDescent="0.2">
      <c r="A36" s="378"/>
      <c r="B36" s="379"/>
      <c r="C36" s="241" t="s">
        <v>141</v>
      </c>
      <c r="D36" s="234">
        <v>0</v>
      </c>
      <c r="E36" s="235"/>
      <c r="F36" s="235"/>
      <c r="G36" s="236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/>
      <c r="N36" s="237"/>
      <c r="O36" s="237"/>
      <c r="P36" s="237"/>
      <c r="Q36" s="237"/>
      <c r="R36" s="237"/>
      <c r="S36" s="238">
        <f t="shared" si="0"/>
        <v>0</v>
      </c>
      <c r="T36" s="239"/>
      <c r="U36" s="240">
        <f t="shared" si="2"/>
        <v>0</v>
      </c>
      <c r="V36" s="232"/>
    </row>
    <row r="37" spans="1:22" x14ac:dyDescent="0.2">
      <c r="A37" s="378"/>
      <c r="B37" s="379"/>
      <c r="C37" s="241" t="s">
        <v>142</v>
      </c>
      <c r="D37" s="234">
        <v>0</v>
      </c>
      <c r="E37" s="235"/>
      <c r="F37" s="235"/>
      <c r="G37" s="236"/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/>
      <c r="N37" s="237"/>
      <c r="O37" s="237"/>
      <c r="P37" s="237"/>
      <c r="Q37" s="237"/>
      <c r="R37" s="237"/>
      <c r="S37" s="238">
        <f t="shared" si="0"/>
        <v>0</v>
      </c>
      <c r="T37" s="239">
        <f t="shared" si="1"/>
        <v>0</v>
      </c>
      <c r="U37" s="240">
        <f t="shared" si="2"/>
        <v>0</v>
      </c>
      <c r="V37" s="232"/>
    </row>
    <row r="38" spans="1:22" x14ac:dyDescent="0.2">
      <c r="A38" s="378"/>
      <c r="B38" s="379"/>
      <c r="C38" s="243" t="s">
        <v>173</v>
      </c>
      <c r="D38" s="244">
        <v>13157</v>
      </c>
      <c r="E38" s="235"/>
      <c r="F38" s="235"/>
      <c r="G38" s="236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8">
        <f>SUM(G38:R38)</f>
        <v>0</v>
      </c>
      <c r="T38" s="239">
        <f t="shared" si="1"/>
        <v>13157</v>
      </c>
      <c r="U38" s="240">
        <f t="shared" si="2"/>
        <v>0</v>
      </c>
      <c r="V38" s="232"/>
    </row>
    <row r="39" spans="1:22" x14ac:dyDescent="0.2">
      <c r="A39" s="378"/>
      <c r="B39" s="379"/>
      <c r="C39" s="233" t="s">
        <v>143</v>
      </c>
      <c r="D39" s="244">
        <v>0</v>
      </c>
      <c r="E39" s="235"/>
      <c r="F39" s="235"/>
      <c r="G39" s="236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8">
        <f t="shared" si="0"/>
        <v>0</v>
      </c>
      <c r="T39" s="239">
        <f t="shared" si="1"/>
        <v>0</v>
      </c>
      <c r="U39" s="240">
        <f t="shared" si="2"/>
        <v>0</v>
      </c>
      <c r="V39" s="232"/>
    </row>
    <row r="40" spans="1:22" x14ac:dyDescent="0.2">
      <c r="A40" s="378"/>
      <c r="B40" s="379"/>
      <c r="C40" s="245" t="s">
        <v>99</v>
      </c>
      <c r="D40" s="244">
        <v>0</v>
      </c>
      <c r="E40" s="235"/>
      <c r="F40" s="235"/>
      <c r="G40" s="236">
        <v>0</v>
      </c>
      <c r="H40" s="237">
        <v>0</v>
      </c>
      <c r="I40" s="237">
        <v>0</v>
      </c>
      <c r="J40" s="237"/>
      <c r="K40" s="237">
        <v>0</v>
      </c>
      <c r="L40" s="237"/>
      <c r="M40" s="237"/>
      <c r="N40" s="237"/>
      <c r="O40" s="237"/>
      <c r="P40" s="237"/>
      <c r="Q40" s="237"/>
      <c r="R40" s="237"/>
      <c r="S40" s="238">
        <f>SUM(G40:R40)</f>
        <v>0</v>
      </c>
      <c r="T40" s="239">
        <f t="shared" si="1"/>
        <v>0</v>
      </c>
      <c r="U40" s="240">
        <f t="shared" si="2"/>
        <v>0</v>
      </c>
      <c r="V40" s="232"/>
    </row>
    <row r="41" spans="1:22" x14ac:dyDescent="0.2">
      <c r="A41" s="378"/>
      <c r="B41" s="379"/>
      <c r="C41" s="233" t="s">
        <v>18</v>
      </c>
      <c r="D41" s="244">
        <v>0</v>
      </c>
      <c r="E41" s="235"/>
      <c r="F41" s="235"/>
      <c r="G41" s="236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8">
        <f>SUM(G41:R41)</f>
        <v>0</v>
      </c>
      <c r="T41" s="239">
        <f t="shared" si="1"/>
        <v>0</v>
      </c>
      <c r="U41" s="240">
        <f t="shared" si="2"/>
        <v>0</v>
      </c>
      <c r="V41" s="232"/>
    </row>
    <row r="42" spans="1:22" x14ac:dyDescent="0.2">
      <c r="A42" s="378"/>
      <c r="B42" s="379"/>
      <c r="C42" s="233" t="s">
        <v>19</v>
      </c>
      <c r="D42" s="244">
        <v>0</v>
      </c>
      <c r="E42" s="235"/>
      <c r="F42" s="235"/>
      <c r="G42" s="236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>
        <f t="shared" si="0"/>
        <v>0</v>
      </c>
      <c r="T42" s="239">
        <f t="shared" si="1"/>
        <v>0</v>
      </c>
      <c r="U42" s="240">
        <f t="shared" si="2"/>
        <v>0</v>
      </c>
      <c r="V42" s="232"/>
    </row>
    <row r="43" spans="1:22" x14ac:dyDescent="0.2">
      <c r="A43" s="378"/>
      <c r="B43" s="379"/>
      <c r="C43" s="241" t="s">
        <v>68</v>
      </c>
      <c r="D43" s="244">
        <v>0</v>
      </c>
      <c r="E43" s="246"/>
      <c r="F43" s="246"/>
      <c r="G43" s="236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8">
        <f t="shared" si="0"/>
        <v>0</v>
      </c>
      <c r="T43" s="239">
        <f t="shared" si="1"/>
        <v>0</v>
      </c>
      <c r="U43" s="240">
        <f t="shared" si="2"/>
        <v>0</v>
      </c>
      <c r="V43" s="232"/>
    </row>
    <row r="44" spans="1:22" x14ac:dyDescent="0.2">
      <c r="A44" s="378"/>
      <c r="B44" s="379"/>
      <c r="C44" s="247" t="s">
        <v>69</v>
      </c>
      <c r="D44" s="248"/>
      <c r="E44" s="248"/>
      <c r="F44" s="249"/>
      <c r="G44" s="250">
        <f t="shared" ref="G44:R44" si="3">SUM(G34:G43)</f>
        <v>0</v>
      </c>
      <c r="H44" s="250">
        <f t="shared" si="3"/>
        <v>0</v>
      </c>
      <c r="I44" s="250">
        <f t="shared" si="3"/>
        <v>0</v>
      </c>
      <c r="J44" s="250">
        <f t="shared" si="3"/>
        <v>0</v>
      </c>
      <c r="K44" s="250">
        <f t="shared" si="3"/>
        <v>0</v>
      </c>
      <c r="L44" s="250">
        <f t="shared" si="3"/>
        <v>0</v>
      </c>
      <c r="M44" s="250">
        <f t="shared" si="3"/>
        <v>0</v>
      </c>
      <c r="N44" s="250">
        <f t="shared" si="3"/>
        <v>0</v>
      </c>
      <c r="O44" s="250">
        <f t="shared" si="3"/>
        <v>0</v>
      </c>
      <c r="P44" s="250">
        <f t="shared" si="3"/>
        <v>0</v>
      </c>
      <c r="Q44" s="250">
        <f t="shared" si="3"/>
        <v>0</v>
      </c>
      <c r="R44" s="250">
        <f t="shared" si="3"/>
        <v>0</v>
      </c>
      <c r="S44" s="251">
        <f t="shared" si="0"/>
        <v>0</v>
      </c>
      <c r="T44" s="250">
        <f>SUM(T34:T43)</f>
        <v>13157</v>
      </c>
      <c r="U44" s="252">
        <f>S44/D45</f>
        <v>0</v>
      </c>
      <c r="V44" s="232"/>
    </row>
    <row r="45" spans="1:22" x14ac:dyDescent="0.2">
      <c r="A45" s="380"/>
      <c r="B45" s="381"/>
      <c r="C45" s="253" t="s">
        <v>25</v>
      </c>
      <c r="D45" s="254">
        <f>SUM(D34:D43)</f>
        <v>13157</v>
      </c>
      <c r="E45" s="255">
        <v>41456</v>
      </c>
      <c r="F45" s="256">
        <v>41820</v>
      </c>
      <c r="G45" s="257" t="s">
        <v>70</v>
      </c>
      <c r="H45" s="257"/>
      <c r="I45" s="257" t="s">
        <v>71</v>
      </c>
      <c r="J45" s="257"/>
      <c r="K45" s="257"/>
      <c r="L45" s="257" t="s">
        <v>72</v>
      </c>
      <c r="M45" s="257"/>
      <c r="N45" s="257"/>
      <c r="O45" s="257" t="s">
        <v>73</v>
      </c>
      <c r="P45" s="257"/>
      <c r="Q45" s="257"/>
      <c r="R45" s="258" t="s">
        <v>74</v>
      </c>
      <c r="S45" s="259"/>
      <c r="T45" s="259"/>
      <c r="U45" s="259"/>
      <c r="V45" s="232"/>
    </row>
    <row r="46" spans="1:22" x14ac:dyDescent="0.2">
      <c r="A46" s="260"/>
      <c r="B46" s="261"/>
      <c r="C46" s="261"/>
      <c r="D46" s="261"/>
      <c r="E46" s="262"/>
      <c r="F46" s="262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3"/>
      <c r="T46" s="263"/>
      <c r="U46" s="264"/>
      <c r="V46" s="232"/>
    </row>
    <row r="47" spans="1:22" x14ac:dyDescent="0.2">
      <c r="A47" s="376" t="s">
        <v>167</v>
      </c>
      <c r="B47" s="377"/>
      <c r="C47" s="233" t="s">
        <v>89</v>
      </c>
      <c r="D47" s="244">
        <v>0</v>
      </c>
      <c r="E47" s="235"/>
      <c r="F47" s="235"/>
      <c r="G47" s="236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8"/>
      <c r="S47" s="238">
        <f t="shared" ref="S47:S54" si="4">SUM(G47:R47)</f>
        <v>0</v>
      </c>
      <c r="T47" s="239">
        <f t="shared" ref="T47:T53" si="5">D47-S47</f>
        <v>0</v>
      </c>
      <c r="U47" s="240">
        <f t="shared" ref="U47:U53" si="6">IF(S47=0,0,S47/D47)</f>
        <v>0</v>
      </c>
      <c r="V47" s="232"/>
    </row>
    <row r="48" spans="1:22" x14ac:dyDescent="0.2">
      <c r="A48" s="378"/>
      <c r="B48" s="379"/>
      <c r="C48" s="233" t="s">
        <v>88</v>
      </c>
      <c r="D48" s="244"/>
      <c r="E48" s="235"/>
      <c r="F48" s="235"/>
      <c r="G48" s="236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8"/>
      <c r="S48" s="238">
        <f t="shared" si="4"/>
        <v>0</v>
      </c>
      <c r="T48" s="239">
        <f t="shared" si="5"/>
        <v>0</v>
      </c>
      <c r="U48" s="240">
        <f t="shared" si="6"/>
        <v>0</v>
      </c>
      <c r="V48" s="232"/>
    </row>
    <row r="49" spans="1:22" x14ac:dyDescent="0.2">
      <c r="A49" s="378"/>
      <c r="B49" s="379"/>
      <c r="C49" s="241" t="s">
        <v>87</v>
      </c>
      <c r="D49" s="244">
        <v>0</v>
      </c>
      <c r="E49" s="235"/>
      <c r="F49" s="235"/>
      <c r="G49" s="236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8"/>
      <c r="S49" s="238">
        <f t="shared" si="4"/>
        <v>0</v>
      </c>
      <c r="T49" s="239">
        <f t="shared" si="5"/>
        <v>0</v>
      </c>
      <c r="U49" s="240">
        <f t="shared" si="6"/>
        <v>0</v>
      </c>
      <c r="V49" s="232"/>
    </row>
    <row r="50" spans="1:22" x14ac:dyDescent="0.2">
      <c r="A50" s="378"/>
      <c r="B50" s="379"/>
      <c r="C50" s="241" t="s">
        <v>102</v>
      </c>
      <c r="D50" s="244">
        <v>20000</v>
      </c>
      <c r="E50" s="235"/>
      <c r="F50" s="235"/>
      <c r="G50" s="236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8"/>
      <c r="S50" s="238">
        <f t="shared" si="4"/>
        <v>0</v>
      </c>
      <c r="T50" s="239">
        <f t="shared" si="5"/>
        <v>20000</v>
      </c>
      <c r="U50" s="240">
        <f t="shared" si="6"/>
        <v>0</v>
      </c>
      <c r="V50" s="232"/>
    </row>
    <row r="51" spans="1:22" x14ac:dyDescent="0.2">
      <c r="A51" s="378"/>
      <c r="B51" s="379"/>
      <c r="C51" s="243" t="s">
        <v>90</v>
      </c>
      <c r="D51" s="244"/>
      <c r="E51" s="235"/>
      <c r="F51" s="235"/>
      <c r="G51" s="236"/>
      <c r="H51" s="236"/>
      <c r="I51" s="236"/>
      <c r="J51" s="236"/>
      <c r="K51" s="236"/>
      <c r="L51" s="236"/>
      <c r="M51" s="265"/>
      <c r="N51" s="265"/>
      <c r="O51" s="265"/>
      <c r="P51" s="265"/>
      <c r="Q51" s="265"/>
      <c r="R51" s="265"/>
      <c r="S51" s="238">
        <f>SUM(G51:R51)</f>
        <v>0</v>
      </c>
      <c r="T51" s="239">
        <f t="shared" si="5"/>
        <v>0</v>
      </c>
      <c r="U51" s="240">
        <f t="shared" si="6"/>
        <v>0</v>
      </c>
      <c r="V51" s="232"/>
    </row>
    <row r="52" spans="1:22" x14ac:dyDescent="0.2">
      <c r="A52" s="378"/>
      <c r="B52" s="379"/>
      <c r="C52" s="233" t="s">
        <v>91</v>
      </c>
      <c r="D52" s="244">
        <v>0</v>
      </c>
      <c r="E52" s="235"/>
      <c r="F52" s="235"/>
      <c r="G52" s="236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8"/>
      <c r="S52" s="238">
        <f t="shared" si="4"/>
        <v>0</v>
      </c>
      <c r="T52" s="239">
        <f t="shared" si="5"/>
        <v>0</v>
      </c>
      <c r="U52" s="240">
        <f t="shared" si="6"/>
        <v>0</v>
      </c>
      <c r="V52" s="232"/>
    </row>
    <row r="53" spans="1:22" x14ac:dyDescent="0.2">
      <c r="A53" s="378"/>
      <c r="B53" s="379"/>
      <c r="C53" s="245" t="s">
        <v>91</v>
      </c>
      <c r="D53" s="244">
        <v>0</v>
      </c>
      <c r="E53" s="246"/>
      <c r="F53" s="246"/>
      <c r="G53" s="236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8"/>
      <c r="S53" s="238">
        <f t="shared" si="4"/>
        <v>0</v>
      </c>
      <c r="T53" s="239">
        <f t="shared" si="5"/>
        <v>0</v>
      </c>
      <c r="U53" s="240">
        <f t="shared" si="6"/>
        <v>0</v>
      </c>
      <c r="V53" s="232"/>
    </row>
    <row r="54" spans="1:22" x14ac:dyDescent="0.2">
      <c r="A54" s="378"/>
      <c r="B54" s="379"/>
      <c r="C54" s="266" t="s">
        <v>69</v>
      </c>
      <c r="D54" s="267"/>
      <c r="E54" s="267"/>
      <c r="F54" s="268"/>
      <c r="G54" s="269">
        <f t="shared" ref="G54:R54" si="7">SUM(G47:G53)</f>
        <v>0</v>
      </c>
      <c r="H54" s="269">
        <f t="shared" si="7"/>
        <v>0</v>
      </c>
      <c r="I54" s="269">
        <f t="shared" si="7"/>
        <v>0</v>
      </c>
      <c r="J54" s="269">
        <f t="shared" si="7"/>
        <v>0</v>
      </c>
      <c r="K54" s="269">
        <f t="shared" si="7"/>
        <v>0</v>
      </c>
      <c r="L54" s="269">
        <f t="shared" si="7"/>
        <v>0</v>
      </c>
      <c r="M54" s="269">
        <f t="shared" si="7"/>
        <v>0</v>
      </c>
      <c r="N54" s="269">
        <f t="shared" si="7"/>
        <v>0</v>
      </c>
      <c r="O54" s="269">
        <f t="shared" si="7"/>
        <v>0</v>
      </c>
      <c r="P54" s="269">
        <f t="shared" si="7"/>
        <v>0</v>
      </c>
      <c r="Q54" s="269">
        <f t="shared" si="7"/>
        <v>0</v>
      </c>
      <c r="R54" s="269">
        <f t="shared" si="7"/>
        <v>0</v>
      </c>
      <c r="S54" s="270">
        <f t="shared" si="4"/>
        <v>0</v>
      </c>
      <c r="T54" s="271">
        <f>SUM(T47:T53)</f>
        <v>20000</v>
      </c>
      <c r="U54" s="252">
        <f>S54/D55</f>
        <v>0</v>
      </c>
      <c r="V54" s="232"/>
    </row>
    <row r="55" spans="1:22" x14ac:dyDescent="0.2">
      <c r="A55" s="380"/>
      <c r="B55" s="381"/>
      <c r="C55" s="253" t="s">
        <v>25</v>
      </c>
      <c r="D55" s="254">
        <f>SUM(D47:D53)</f>
        <v>20000</v>
      </c>
      <c r="E55" s="255">
        <v>41456</v>
      </c>
      <c r="F55" s="256">
        <v>41820</v>
      </c>
      <c r="G55" s="257" t="s">
        <v>70</v>
      </c>
      <c r="H55" s="257"/>
      <c r="I55" s="257" t="s">
        <v>71</v>
      </c>
      <c r="J55" s="257"/>
      <c r="K55" s="257"/>
      <c r="L55" s="257" t="s">
        <v>72</v>
      </c>
      <c r="M55" s="257"/>
      <c r="N55" s="257"/>
      <c r="O55" s="257" t="s">
        <v>73</v>
      </c>
      <c r="P55" s="257"/>
      <c r="Q55" s="257"/>
      <c r="R55" s="258" t="s">
        <v>74</v>
      </c>
      <c r="S55" s="259"/>
      <c r="T55" s="259"/>
      <c r="U55" s="259"/>
      <c r="V55" s="232"/>
    </row>
    <row r="56" spans="1:22" x14ac:dyDescent="0.2">
      <c r="A56" s="260"/>
      <c r="B56" s="261"/>
      <c r="C56" s="261"/>
      <c r="D56" s="261"/>
      <c r="E56" s="262"/>
      <c r="F56" s="262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3"/>
      <c r="T56" s="263"/>
      <c r="U56" s="264"/>
      <c r="V56" s="232"/>
    </row>
    <row r="57" spans="1:22" x14ac:dyDescent="0.2">
      <c r="A57" s="376" t="s">
        <v>92</v>
      </c>
      <c r="B57" s="377"/>
      <c r="C57" s="233" t="s">
        <v>139</v>
      </c>
      <c r="D57" s="272">
        <v>0</v>
      </c>
      <c r="E57" s="273"/>
      <c r="F57" s="274"/>
      <c r="G57" s="275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8"/>
      <c r="S57" s="238">
        <f t="shared" ref="S57:S65" si="8">SUM(G57:R57)</f>
        <v>0</v>
      </c>
      <c r="T57" s="239">
        <f t="shared" ref="T57:T64" si="9">D57-S57</f>
        <v>0</v>
      </c>
      <c r="U57" s="240">
        <f t="shared" ref="U57:U64" si="10">IF(S57=0,0,S57/D57)</f>
        <v>0</v>
      </c>
      <c r="V57" s="232"/>
    </row>
    <row r="58" spans="1:22" x14ac:dyDescent="0.2">
      <c r="A58" s="378"/>
      <c r="B58" s="379"/>
      <c r="C58" s="233" t="s">
        <v>140</v>
      </c>
      <c r="D58" s="234">
        <v>0</v>
      </c>
      <c r="E58" s="235"/>
      <c r="F58" s="235"/>
      <c r="G58" s="236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8"/>
      <c r="S58" s="238">
        <f t="shared" si="8"/>
        <v>0</v>
      </c>
      <c r="T58" s="239">
        <f t="shared" si="9"/>
        <v>0</v>
      </c>
      <c r="U58" s="240">
        <f t="shared" si="10"/>
        <v>0</v>
      </c>
      <c r="V58" s="232"/>
    </row>
    <row r="59" spans="1:22" x14ac:dyDescent="0.2">
      <c r="A59" s="378"/>
      <c r="B59" s="379"/>
      <c r="C59" s="241" t="s">
        <v>141</v>
      </c>
      <c r="D59" s="234">
        <v>0</v>
      </c>
      <c r="E59" s="235"/>
      <c r="F59" s="235"/>
      <c r="G59" s="236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8"/>
      <c r="S59" s="238">
        <f t="shared" si="8"/>
        <v>0</v>
      </c>
      <c r="T59" s="239">
        <f t="shared" si="9"/>
        <v>0</v>
      </c>
      <c r="U59" s="240">
        <f t="shared" si="10"/>
        <v>0</v>
      </c>
      <c r="V59" s="232"/>
    </row>
    <row r="60" spans="1:22" x14ac:dyDescent="0.2">
      <c r="A60" s="378"/>
      <c r="B60" s="379"/>
      <c r="C60" s="241" t="s">
        <v>158</v>
      </c>
      <c r="D60" s="234"/>
      <c r="E60" s="235"/>
      <c r="F60" s="235"/>
      <c r="G60" s="236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8"/>
      <c r="S60" s="238">
        <f t="shared" si="8"/>
        <v>0</v>
      </c>
      <c r="T60" s="239">
        <f t="shared" si="9"/>
        <v>0</v>
      </c>
      <c r="U60" s="240">
        <f t="shared" si="10"/>
        <v>0</v>
      </c>
      <c r="V60" s="232"/>
    </row>
    <row r="61" spans="1:22" x14ac:dyDescent="0.2">
      <c r="A61" s="378"/>
      <c r="B61" s="379"/>
      <c r="C61" s="243" t="s">
        <v>159</v>
      </c>
      <c r="D61" s="234">
        <v>43810</v>
      </c>
      <c r="E61" s="235"/>
      <c r="F61" s="235"/>
      <c r="G61" s="236"/>
      <c r="H61" s="236"/>
      <c r="I61" s="236"/>
      <c r="J61" s="236"/>
      <c r="K61" s="236"/>
      <c r="L61" s="236"/>
      <c r="M61" s="265"/>
      <c r="N61" s="265"/>
      <c r="O61" s="265"/>
      <c r="P61" s="265"/>
      <c r="Q61" s="309"/>
      <c r="R61" s="265"/>
      <c r="S61" s="238">
        <f t="shared" si="8"/>
        <v>0</v>
      </c>
      <c r="T61" s="239">
        <f t="shared" si="9"/>
        <v>43810</v>
      </c>
      <c r="U61" s="240">
        <f t="shared" si="10"/>
        <v>0</v>
      </c>
      <c r="V61" s="232"/>
    </row>
    <row r="62" spans="1:22" x14ac:dyDescent="0.2">
      <c r="A62" s="378"/>
      <c r="B62" s="379"/>
      <c r="C62" s="233" t="s">
        <v>143</v>
      </c>
      <c r="D62" s="234">
        <v>0</v>
      </c>
      <c r="E62" s="235"/>
      <c r="F62" s="235"/>
      <c r="G62" s="236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8"/>
      <c r="S62" s="238">
        <f t="shared" si="8"/>
        <v>0</v>
      </c>
      <c r="T62" s="239">
        <f t="shared" si="9"/>
        <v>0</v>
      </c>
      <c r="U62" s="240">
        <f t="shared" si="10"/>
        <v>0</v>
      </c>
      <c r="V62" s="232"/>
    </row>
    <row r="63" spans="1:22" x14ac:dyDescent="0.2">
      <c r="A63" s="378"/>
      <c r="B63" s="379"/>
      <c r="C63" s="245" t="s">
        <v>101</v>
      </c>
      <c r="D63" s="234">
        <v>0</v>
      </c>
      <c r="E63" s="246"/>
      <c r="F63" s="246"/>
      <c r="G63" s="236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8"/>
      <c r="S63" s="238">
        <f t="shared" si="8"/>
        <v>0</v>
      </c>
      <c r="T63" s="239">
        <f t="shared" si="9"/>
        <v>0</v>
      </c>
      <c r="U63" s="240">
        <f t="shared" si="10"/>
        <v>0</v>
      </c>
      <c r="V63" s="232"/>
    </row>
    <row r="64" spans="1:22" x14ac:dyDescent="0.2">
      <c r="A64" s="378"/>
      <c r="B64" s="379"/>
      <c r="C64" s="245" t="s">
        <v>99</v>
      </c>
      <c r="D64" s="234">
        <v>0</v>
      </c>
      <c r="E64" s="246"/>
      <c r="F64" s="246"/>
      <c r="G64" s="236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/>
      <c r="S64" s="238">
        <f t="shared" si="8"/>
        <v>0</v>
      </c>
      <c r="T64" s="239">
        <f t="shared" si="9"/>
        <v>0</v>
      </c>
      <c r="U64" s="240">
        <f t="shared" si="10"/>
        <v>0</v>
      </c>
      <c r="V64" s="232"/>
    </row>
    <row r="65" spans="1:22" x14ac:dyDescent="0.2">
      <c r="A65" s="378"/>
      <c r="B65" s="379"/>
      <c r="C65" s="266" t="s">
        <v>69</v>
      </c>
      <c r="D65" s="267"/>
      <c r="E65" s="267"/>
      <c r="F65" s="268"/>
      <c r="G65" s="269">
        <f t="shared" ref="G65:R65" si="11">SUM(G57:G64)</f>
        <v>0</v>
      </c>
      <c r="H65" s="269">
        <f t="shared" si="11"/>
        <v>0</v>
      </c>
      <c r="I65" s="269">
        <f t="shared" si="11"/>
        <v>0</v>
      </c>
      <c r="J65" s="269">
        <f t="shared" si="11"/>
        <v>0</v>
      </c>
      <c r="K65" s="269">
        <f t="shared" si="11"/>
        <v>0</v>
      </c>
      <c r="L65" s="269">
        <f t="shared" si="11"/>
        <v>0</v>
      </c>
      <c r="M65" s="269">
        <f t="shared" si="11"/>
        <v>0</v>
      </c>
      <c r="N65" s="269">
        <f t="shared" si="11"/>
        <v>0</v>
      </c>
      <c r="O65" s="269">
        <f t="shared" si="11"/>
        <v>0</v>
      </c>
      <c r="P65" s="269">
        <f t="shared" si="11"/>
        <v>0</v>
      </c>
      <c r="Q65" s="269">
        <f t="shared" si="11"/>
        <v>0</v>
      </c>
      <c r="R65" s="269">
        <f t="shared" si="11"/>
        <v>0</v>
      </c>
      <c r="S65" s="270">
        <f t="shared" si="8"/>
        <v>0</v>
      </c>
      <c r="T65" s="271">
        <f>SUM(T57:T64)</f>
        <v>43810</v>
      </c>
      <c r="U65" s="252">
        <f>S65/D66</f>
        <v>0</v>
      </c>
      <c r="V65" s="232"/>
    </row>
    <row r="66" spans="1:22" x14ac:dyDescent="0.2">
      <c r="A66" s="380"/>
      <c r="B66" s="381"/>
      <c r="C66" s="253" t="s">
        <v>25</v>
      </c>
      <c r="D66" s="254">
        <f>SUM(D57:D64)</f>
        <v>43810</v>
      </c>
      <c r="E66" s="255">
        <v>41456</v>
      </c>
      <c r="F66" s="256">
        <v>41820</v>
      </c>
      <c r="G66" s="257" t="s">
        <v>70</v>
      </c>
      <c r="H66" s="257"/>
      <c r="I66" s="257" t="s">
        <v>71</v>
      </c>
      <c r="J66" s="257"/>
      <c r="K66" s="257"/>
      <c r="L66" s="257" t="s">
        <v>72</v>
      </c>
      <c r="M66" s="257"/>
      <c r="N66" s="257"/>
      <c r="O66" s="257" t="s">
        <v>73</v>
      </c>
      <c r="P66" s="257"/>
      <c r="Q66" s="257"/>
      <c r="R66" s="258" t="s">
        <v>74</v>
      </c>
      <c r="S66" s="259"/>
      <c r="T66" s="259"/>
      <c r="U66" s="259"/>
      <c r="V66" s="232"/>
    </row>
    <row r="67" spans="1:22" x14ac:dyDescent="0.2">
      <c r="A67" s="260"/>
      <c r="B67" s="261"/>
      <c r="C67" s="261"/>
      <c r="D67" s="261"/>
      <c r="E67" s="262"/>
      <c r="F67" s="262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3"/>
      <c r="T67" s="263"/>
      <c r="U67" s="264"/>
      <c r="V67" s="232"/>
    </row>
    <row r="68" spans="1:22" x14ac:dyDescent="0.2">
      <c r="A68" s="376" t="s">
        <v>163</v>
      </c>
      <c r="B68" s="377"/>
      <c r="C68" s="233" t="s">
        <v>139</v>
      </c>
      <c r="D68" s="308"/>
      <c r="E68" s="273"/>
      <c r="F68" s="274"/>
      <c r="G68" s="275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8"/>
      <c r="S68" s="238">
        <f t="shared" ref="S68:S76" si="12">SUM(G68:R68)</f>
        <v>0</v>
      </c>
      <c r="T68" s="239">
        <f t="shared" ref="T68:T75" si="13">D68-S68</f>
        <v>0</v>
      </c>
      <c r="U68" s="240">
        <f t="shared" ref="U68:U75" si="14">IF(S68=0,0,S68/D68)</f>
        <v>0</v>
      </c>
      <c r="V68" s="232"/>
    </row>
    <row r="69" spans="1:22" x14ac:dyDescent="0.2">
      <c r="A69" s="378"/>
      <c r="B69" s="379"/>
      <c r="C69" s="233" t="s">
        <v>140</v>
      </c>
      <c r="D69" s="234">
        <v>0</v>
      </c>
      <c r="E69" s="235"/>
      <c r="F69" s="235"/>
      <c r="G69" s="236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8"/>
      <c r="S69" s="238">
        <f t="shared" si="12"/>
        <v>0</v>
      </c>
      <c r="T69" s="239">
        <f t="shared" si="13"/>
        <v>0</v>
      </c>
      <c r="U69" s="240">
        <f t="shared" si="14"/>
        <v>0</v>
      </c>
      <c r="V69" s="232"/>
    </row>
    <row r="70" spans="1:22" x14ac:dyDescent="0.2">
      <c r="A70" s="378"/>
      <c r="B70" s="379"/>
      <c r="C70" s="241" t="s">
        <v>141</v>
      </c>
      <c r="D70" s="234">
        <v>0</v>
      </c>
      <c r="E70" s="235"/>
      <c r="F70" s="235"/>
      <c r="G70" s="236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8"/>
      <c r="S70" s="238">
        <f t="shared" si="12"/>
        <v>0</v>
      </c>
      <c r="T70" s="239">
        <f t="shared" si="13"/>
        <v>0</v>
      </c>
      <c r="U70" s="240">
        <f t="shared" si="14"/>
        <v>0</v>
      </c>
      <c r="V70" s="232"/>
    </row>
    <row r="71" spans="1:22" x14ac:dyDescent="0.2">
      <c r="A71" s="378"/>
      <c r="B71" s="379"/>
      <c r="C71" s="241" t="s">
        <v>158</v>
      </c>
      <c r="D71" s="234">
        <v>6745</v>
      </c>
      <c r="E71" s="235"/>
      <c r="F71" s="235"/>
      <c r="G71" s="236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8"/>
      <c r="S71" s="238">
        <f t="shared" si="12"/>
        <v>0</v>
      </c>
      <c r="T71" s="239">
        <f t="shared" si="13"/>
        <v>6745</v>
      </c>
      <c r="U71" s="240">
        <f t="shared" si="14"/>
        <v>0</v>
      </c>
      <c r="V71" s="232"/>
    </row>
    <row r="72" spans="1:22" x14ac:dyDescent="0.2">
      <c r="A72" s="378"/>
      <c r="B72" s="379"/>
      <c r="C72" s="243" t="s">
        <v>165</v>
      </c>
      <c r="D72" s="234">
        <v>58378</v>
      </c>
      <c r="E72" s="235"/>
      <c r="F72" s="235"/>
      <c r="G72" s="236"/>
      <c r="H72" s="236"/>
      <c r="I72" s="236"/>
      <c r="J72" s="236"/>
      <c r="K72" s="236"/>
      <c r="L72" s="236"/>
      <c r="M72" s="265"/>
      <c r="N72" s="265"/>
      <c r="O72" s="265"/>
      <c r="P72" s="265"/>
      <c r="Q72" s="265"/>
      <c r="R72" s="265"/>
      <c r="S72" s="238">
        <f t="shared" si="12"/>
        <v>0</v>
      </c>
      <c r="T72" s="239">
        <f t="shared" si="13"/>
        <v>58378</v>
      </c>
      <c r="U72" s="240">
        <f t="shared" si="14"/>
        <v>0</v>
      </c>
      <c r="V72" s="232"/>
    </row>
    <row r="73" spans="1:22" x14ac:dyDescent="0.2">
      <c r="A73" s="378"/>
      <c r="B73" s="379"/>
      <c r="C73" s="233" t="s">
        <v>166</v>
      </c>
      <c r="D73" s="234">
        <v>12945</v>
      </c>
      <c r="E73" s="235"/>
      <c r="F73" s="235"/>
      <c r="G73" s="236"/>
      <c r="H73" s="237"/>
      <c r="I73" s="237"/>
      <c r="J73" s="237"/>
      <c r="K73" s="307"/>
      <c r="L73" s="307"/>
      <c r="M73" s="237"/>
      <c r="N73" s="237"/>
      <c r="O73" s="237"/>
      <c r="P73" s="307"/>
      <c r="Q73" s="237"/>
      <c r="R73" s="238"/>
      <c r="S73" s="238">
        <f t="shared" si="12"/>
        <v>0</v>
      </c>
      <c r="T73" s="239">
        <f t="shared" si="13"/>
        <v>12945</v>
      </c>
      <c r="U73" s="240">
        <f t="shared" si="14"/>
        <v>0</v>
      </c>
      <c r="V73" s="310"/>
    </row>
    <row r="74" spans="1:22" x14ac:dyDescent="0.2">
      <c r="A74" s="378"/>
      <c r="B74" s="379"/>
      <c r="C74" s="245" t="s">
        <v>144</v>
      </c>
      <c r="D74" s="234">
        <v>0</v>
      </c>
      <c r="E74" s="246"/>
      <c r="F74" s="246"/>
      <c r="G74" s="236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8"/>
      <c r="S74" s="238">
        <f t="shared" si="12"/>
        <v>0</v>
      </c>
      <c r="T74" s="239">
        <f t="shared" si="13"/>
        <v>0</v>
      </c>
      <c r="U74" s="240">
        <f t="shared" si="14"/>
        <v>0</v>
      </c>
      <c r="V74" s="232"/>
    </row>
    <row r="75" spans="1:22" x14ac:dyDescent="0.2">
      <c r="A75" s="378"/>
      <c r="B75" s="379"/>
      <c r="C75" s="245" t="s">
        <v>99</v>
      </c>
      <c r="D75" s="234"/>
      <c r="E75" s="246"/>
      <c r="F75" s="246"/>
      <c r="G75" s="236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8"/>
      <c r="S75" s="238">
        <f t="shared" si="12"/>
        <v>0</v>
      </c>
      <c r="T75" s="239">
        <f t="shared" si="13"/>
        <v>0</v>
      </c>
      <c r="U75" s="240">
        <f t="shared" si="14"/>
        <v>0</v>
      </c>
      <c r="V75" s="232"/>
    </row>
    <row r="76" spans="1:22" x14ac:dyDescent="0.2">
      <c r="A76" s="378"/>
      <c r="B76" s="379"/>
      <c r="C76" s="266" t="s">
        <v>69</v>
      </c>
      <c r="D76" s="267"/>
      <c r="E76" s="267"/>
      <c r="F76" s="268"/>
      <c r="G76" s="269">
        <f t="shared" ref="G76:R76" si="15">SUM(G68:G75)</f>
        <v>0</v>
      </c>
      <c r="H76" s="269">
        <f t="shared" si="15"/>
        <v>0</v>
      </c>
      <c r="I76" s="269">
        <f t="shared" si="15"/>
        <v>0</v>
      </c>
      <c r="J76" s="269">
        <f t="shared" si="15"/>
        <v>0</v>
      </c>
      <c r="K76" s="269">
        <f t="shared" si="15"/>
        <v>0</v>
      </c>
      <c r="L76" s="269">
        <f t="shared" si="15"/>
        <v>0</v>
      </c>
      <c r="M76" s="269">
        <f t="shared" si="15"/>
        <v>0</v>
      </c>
      <c r="N76" s="269">
        <f t="shared" si="15"/>
        <v>0</v>
      </c>
      <c r="O76" s="269">
        <f t="shared" si="15"/>
        <v>0</v>
      </c>
      <c r="P76" s="269">
        <f t="shared" si="15"/>
        <v>0</v>
      </c>
      <c r="Q76" s="269">
        <f t="shared" si="15"/>
        <v>0</v>
      </c>
      <c r="R76" s="269">
        <f t="shared" si="15"/>
        <v>0</v>
      </c>
      <c r="S76" s="270">
        <f t="shared" si="12"/>
        <v>0</v>
      </c>
      <c r="T76" s="271">
        <f>SUM(T68:T75)</f>
        <v>78068</v>
      </c>
      <c r="U76" s="252">
        <f>S76/D77</f>
        <v>0</v>
      </c>
      <c r="V76" s="232"/>
    </row>
    <row r="77" spans="1:22" x14ac:dyDescent="0.2">
      <c r="A77" s="380"/>
      <c r="B77" s="381"/>
      <c r="C77" s="253" t="s">
        <v>25</v>
      </c>
      <c r="D77" s="254">
        <f>SUM(D68:D75)</f>
        <v>78068</v>
      </c>
      <c r="E77" s="255">
        <v>41821</v>
      </c>
      <c r="F77" s="256">
        <v>41820</v>
      </c>
      <c r="G77" s="257" t="s">
        <v>70</v>
      </c>
      <c r="H77" s="257"/>
      <c r="I77" s="257" t="s">
        <v>71</v>
      </c>
      <c r="J77" s="257"/>
      <c r="K77" s="257"/>
      <c r="L77" s="257" t="s">
        <v>72</v>
      </c>
      <c r="M77" s="257"/>
      <c r="N77" s="257"/>
      <c r="O77" s="257" t="s">
        <v>73</v>
      </c>
      <c r="P77" s="257"/>
      <c r="Q77" s="257"/>
      <c r="R77" s="258" t="s">
        <v>74</v>
      </c>
      <c r="S77" s="259"/>
      <c r="T77" s="259"/>
      <c r="U77" s="259"/>
      <c r="V77" s="232"/>
    </row>
    <row r="78" spans="1:22" x14ac:dyDescent="0.2">
      <c r="A78" s="260"/>
      <c r="B78" s="261"/>
      <c r="C78" s="261"/>
      <c r="D78" s="261"/>
      <c r="E78" s="262"/>
      <c r="F78" s="262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3"/>
      <c r="T78" s="263"/>
      <c r="U78" s="264"/>
      <c r="V78" s="232"/>
    </row>
    <row r="79" spans="1:22" x14ac:dyDescent="0.2">
      <c r="A79" s="376" t="s">
        <v>81</v>
      </c>
      <c r="B79" s="377"/>
      <c r="C79" s="233" t="s">
        <v>139</v>
      </c>
      <c r="D79" s="234">
        <v>0</v>
      </c>
      <c r="E79" s="273"/>
      <c r="F79" s="274"/>
      <c r="G79" s="275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8"/>
      <c r="S79" s="238">
        <f t="shared" ref="S79:S86" si="16">SUM(G79:R79)</f>
        <v>0</v>
      </c>
      <c r="T79" s="239">
        <f t="shared" ref="T79:T85" si="17">D79-S79</f>
        <v>0</v>
      </c>
      <c r="U79" s="240">
        <f t="shared" ref="U79:U85" si="18">IF(S79=0,0,S79/D79)</f>
        <v>0</v>
      </c>
      <c r="V79" s="232"/>
    </row>
    <row r="80" spans="1:22" x14ac:dyDescent="0.2">
      <c r="A80" s="378"/>
      <c r="B80" s="379"/>
      <c r="C80" s="233" t="s">
        <v>140</v>
      </c>
      <c r="D80" s="234">
        <v>0</v>
      </c>
      <c r="E80" s="235"/>
      <c r="F80" s="235"/>
      <c r="G80" s="236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8"/>
      <c r="S80" s="238">
        <f t="shared" si="16"/>
        <v>0</v>
      </c>
      <c r="T80" s="239">
        <f t="shared" si="17"/>
        <v>0</v>
      </c>
      <c r="U80" s="240">
        <f t="shared" si="18"/>
        <v>0</v>
      </c>
      <c r="V80" s="232"/>
    </row>
    <row r="81" spans="1:23" x14ac:dyDescent="0.2">
      <c r="A81" s="378"/>
      <c r="B81" s="379"/>
      <c r="C81" s="241" t="s">
        <v>141</v>
      </c>
      <c r="D81" s="234">
        <v>0</v>
      </c>
      <c r="E81" s="235"/>
      <c r="F81" s="235"/>
      <c r="G81" s="236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8"/>
      <c r="S81" s="238">
        <f t="shared" si="16"/>
        <v>0</v>
      </c>
      <c r="T81" s="239">
        <f t="shared" si="17"/>
        <v>0</v>
      </c>
      <c r="U81" s="240">
        <f t="shared" si="18"/>
        <v>0</v>
      </c>
      <c r="V81" s="232"/>
    </row>
    <row r="82" spans="1:23" x14ac:dyDescent="0.2">
      <c r="A82" s="378"/>
      <c r="B82" s="379"/>
      <c r="C82" s="241" t="s">
        <v>169</v>
      </c>
      <c r="D82" s="234">
        <v>7288</v>
      </c>
      <c r="E82" s="235"/>
      <c r="F82" s="235"/>
      <c r="G82" s="236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8"/>
      <c r="S82" s="238">
        <f t="shared" si="16"/>
        <v>0</v>
      </c>
      <c r="T82" s="239">
        <f t="shared" si="17"/>
        <v>7288</v>
      </c>
      <c r="U82" s="240">
        <f t="shared" si="18"/>
        <v>0</v>
      </c>
      <c r="V82" s="232"/>
    </row>
    <row r="83" spans="1:23" x14ac:dyDescent="0.2">
      <c r="A83" s="378"/>
      <c r="B83" s="379"/>
      <c r="C83" s="243" t="s">
        <v>170</v>
      </c>
      <c r="D83" s="234">
        <v>46972</v>
      </c>
      <c r="E83" s="235"/>
      <c r="F83" s="235"/>
      <c r="G83" s="236"/>
      <c r="H83" s="236"/>
      <c r="I83" s="236"/>
      <c r="J83" s="236"/>
      <c r="K83" s="236"/>
      <c r="L83" s="236"/>
      <c r="M83" s="265"/>
      <c r="N83" s="265"/>
      <c r="O83" s="265"/>
      <c r="P83" s="265"/>
      <c r="Q83" s="265"/>
      <c r="R83" s="265"/>
      <c r="S83" s="238">
        <f t="shared" si="16"/>
        <v>0</v>
      </c>
      <c r="T83" s="239">
        <f t="shared" si="17"/>
        <v>46972</v>
      </c>
      <c r="U83" s="240">
        <f t="shared" si="18"/>
        <v>0</v>
      </c>
      <c r="V83" s="232"/>
    </row>
    <row r="84" spans="1:23" x14ac:dyDescent="0.2">
      <c r="A84" s="378"/>
      <c r="B84" s="379"/>
      <c r="C84" s="233" t="s">
        <v>143</v>
      </c>
      <c r="D84" s="234">
        <v>0</v>
      </c>
      <c r="E84" s="235"/>
      <c r="F84" s="235"/>
      <c r="G84" s="236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8"/>
      <c r="S84" s="238">
        <f t="shared" si="16"/>
        <v>0</v>
      </c>
      <c r="T84" s="239">
        <f t="shared" si="17"/>
        <v>0</v>
      </c>
      <c r="U84" s="240">
        <f t="shared" si="18"/>
        <v>0</v>
      </c>
      <c r="V84" s="232"/>
    </row>
    <row r="85" spans="1:23" x14ac:dyDescent="0.2">
      <c r="A85" s="378"/>
      <c r="B85" s="379"/>
      <c r="C85" s="245" t="s">
        <v>99</v>
      </c>
      <c r="D85" s="234"/>
      <c r="E85" s="246"/>
      <c r="F85" s="246"/>
      <c r="G85" s="236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8"/>
      <c r="S85" s="238">
        <f t="shared" si="16"/>
        <v>0</v>
      </c>
      <c r="T85" s="239">
        <f t="shared" si="17"/>
        <v>0</v>
      </c>
      <c r="U85" s="240">
        <f t="shared" si="18"/>
        <v>0</v>
      </c>
      <c r="V85" s="232"/>
    </row>
    <row r="86" spans="1:23" x14ac:dyDescent="0.2">
      <c r="A86" s="378"/>
      <c r="B86" s="379"/>
      <c r="C86" s="266" t="s">
        <v>69</v>
      </c>
      <c r="D86" s="267"/>
      <c r="E86" s="267"/>
      <c r="F86" s="268"/>
      <c r="G86" s="269">
        <f t="shared" ref="G86:R86" si="19">SUM(G79:G85)</f>
        <v>0</v>
      </c>
      <c r="H86" s="269">
        <f t="shared" si="19"/>
        <v>0</v>
      </c>
      <c r="I86" s="269">
        <f t="shared" si="19"/>
        <v>0</v>
      </c>
      <c r="J86" s="269">
        <f t="shared" si="19"/>
        <v>0</v>
      </c>
      <c r="K86" s="269">
        <f t="shared" si="19"/>
        <v>0</v>
      </c>
      <c r="L86" s="269">
        <f t="shared" si="19"/>
        <v>0</v>
      </c>
      <c r="M86" s="269">
        <f t="shared" si="19"/>
        <v>0</v>
      </c>
      <c r="N86" s="269">
        <f t="shared" si="19"/>
        <v>0</v>
      </c>
      <c r="O86" s="269">
        <f t="shared" si="19"/>
        <v>0</v>
      </c>
      <c r="P86" s="269">
        <f t="shared" si="19"/>
        <v>0</v>
      </c>
      <c r="Q86" s="269">
        <f t="shared" si="19"/>
        <v>0</v>
      </c>
      <c r="R86" s="269">
        <f t="shared" si="19"/>
        <v>0</v>
      </c>
      <c r="S86" s="270">
        <f t="shared" si="16"/>
        <v>0</v>
      </c>
      <c r="T86" s="271">
        <f>SUM(T79:T85)</f>
        <v>54260</v>
      </c>
      <c r="U86" s="252">
        <f>S86/D87</f>
        <v>0</v>
      </c>
      <c r="V86" s="232"/>
    </row>
    <row r="87" spans="1:23" x14ac:dyDescent="0.2">
      <c r="A87" s="380"/>
      <c r="B87" s="381"/>
      <c r="C87" s="253" t="s">
        <v>25</v>
      </c>
      <c r="D87" s="254">
        <f>SUM(D79:D85)</f>
        <v>54260</v>
      </c>
      <c r="E87" s="255">
        <v>41456</v>
      </c>
      <c r="F87" s="256">
        <v>41820</v>
      </c>
      <c r="G87" s="257" t="s">
        <v>70</v>
      </c>
      <c r="H87" s="257"/>
      <c r="I87" s="257" t="s">
        <v>71</v>
      </c>
      <c r="J87" s="257"/>
      <c r="K87" s="257"/>
      <c r="L87" s="257" t="s">
        <v>72</v>
      </c>
      <c r="M87" s="257"/>
      <c r="N87" s="257"/>
      <c r="O87" s="257" t="s">
        <v>73</v>
      </c>
      <c r="P87" s="257"/>
      <c r="Q87" s="257"/>
      <c r="R87" s="258" t="s">
        <v>74</v>
      </c>
      <c r="S87" s="259"/>
      <c r="T87" s="259"/>
      <c r="U87" s="259"/>
      <c r="V87" s="232"/>
    </row>
    <row r="88" spans="1:23" x14ac:dyDescent="0.2">
      <c r="A88" s="260"/>
      <c r="B88" s="261"/>
      <c r="C88" s="261"/>
      <c r="D88" s="261"/>
      <c r="E88" s="262"/>
      <c r="F88" s="262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3"/>
      <c r="T88" s="263"/>
      <c r="U88" s="264"/>
      <c r="V88" s="232"/>
    </row>
    <row r="89" spans="1:23" x14ac:dyDescent="0.2">
      <c r="A89" s="376" t="s">
        <v>82</v>
      </c>
      <c r="B89" s="377"/>
      <c r="C89" s="233" t="s">
        <v>139</v>
      </c>
      <c r="D89" s="234">
        <v>0</v>
      </c>
      <c r="E89" s="273"/>
      <c r="F89" s="274"/>
      <c r="G89" s="275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8"/>
      <c r="S89" s="238">
        <f t="shared" ref="S89:S96" si="20">SUM(G89:R89)</f>
        <v>0</v>
      </c>
      <c r="T89" s="239">
        <f t="shared" ref="T89:T95" si="21">D89-S89</f>
        <v>0</v>
      </c>
      <c r="U89" s="240">
        <f t="shared" ref="U89:U95" si="22">IF(S89=0,0,S89/D89)</f>
        <v>0</v>
      </c>
      <c r="V89" s="232"/>
    </row>
    <row r="90" spans="1:23" x14ac:dyDescent="0.2">
      <c r="A90" s="378"/>
      <c r="B90" s="379"/>
      <c r="C90" s="233" t="s">
        <v>168</v>
      </c>
      <c r="D90" s="234"/>
      <c r="E90" s="235"/>
      <c r="F90" s="235"/>
      <c r="G90" s="236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8"/>
      <c r="S90" s="238">
        <f t="shared" si="20"/>
        <v>0</v>
      </c>
      <c r="T90" s="239">
        <f>D90-S90</f>
        <v>0</v>
      </c>
      <c r="U90" s="240">
        <f>IF(S90=0,0,S90/D90)</f>
        <v>0</v>
      </c>
      <c r="V90" s="310"/>
    </row>
    <row r="91" spans="1:23" x14ac:dyDescent="0.2">
      <c r="A91" s="378"/>
      <c r="B91" s="379"/>
      <c r="C91" s="241" t="s">
        <v>141</v>
      </c>
      <c r="D91" s="234">
        <v>0</v>
      </c>
      <c r="E91" s="235"/>
      <c r="F91" s="235"/>
      <c r="G91" s="236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8"/>
      <c r="S91" s="238">
        <f t="shared" si="20"/>
        <v>0</v>
      </c>
      <c r="T91" s="239">
        <f t="shared" si="21"/>
        <v>0</v>
      </c>
      <c r="U91" s="240">
        <f t="shared" si="22"/>
        <v>0</v>
      </c>
      <c r="V91" s="310"/>
      <c r="W91" s="197"/>
    </row>
    <row r="92" spans="1:23" x14ac:dyDescent="0.2">
      <c r="A92" s="378"/>
      <c r="B92" s="379"/>
      <c r="C92" s="241" t="s">
        <v>171</v>
      </c>
      <c r="D92" s="234">
        <v>32288</v>
      </c>
      <c r="E92" s="235"/>
      <c r="F92" s="235"/>
      <c r="G92" s="236"/>
      <c r="H92" s="237"/>
      <c r="I92" s="237"/>
      <c r="J92" s="237">
        <v>0</v>
      </c>
      <c r="K92" s="237">
        <v>0</v>
      </c>
      <c r="L92" s="237">
        <v>0</v>
      </c>
      <c r="M92" s="237">
        <v>0</v>
      </c>
      <c r="N92" s="237">
        <v>0</v>
      </c>
      <c r="O92" s="237">
        <v>0</v>
      </c>
      <c r="P92" s="237"/>
      <c r="Q92" s="237"/>
      <c r="R92" s="238"/>
      <c r="S92" s="238">
        <f t="shared" si="20"/>
        <v>0</v>
      </c>
      <c r="T92" s="239">
        <f t="shared" si="21"/>
        <v>32288</v>
      </c>
      <c r="U92" s="240">
        <f t="shared" si="22"/>
        <v>0</v>
      </c>
      <c r="V92" s="232"/>
    </row>
    <row r="93" spans="1:23" x14ac:dyDescent="0.2">
      <c r="A93" s="378"/>
      <c r="B93" s="379"/>
      <c r="C93" s="243" t="s">
        <v>172</v>
      </c>
      <c r="D93" s="234">
        <v>15579</v>
      </c>
      <c r="E93" s="235"/>
      <c r="F93" s="235"/>
      <c r="G93" s="236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8"/>
      <c r="S93" s="238">
        <f t="shared" si="20"/>
        <v>0</v>
      </c>
      <c r="T93" s="239">
        <f t="shared" si="21"/>
        <v>15579</v>
      </c>
      <c r="U93" s="240">
        <f t="shared" si="22"/>
        <v>0</v>
      </c>
      <c r="V93" s="232"/>
    </row>
    <row r="94" spans="1:23" x14ac:dyDescent="0.2">
      <c r="A94" s="378"/>
      <c r="B94" s="379"/>
      <c r="C94" s="233" t="s">
        <v>143</v>
      </c>
      <c r="D94" s="234">
        <v>0</v>
      </c>
      <c r="E94" s="235"/>
      <c r="F94" s="235"/>
      <c r="G94" s="236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8"/>
      <c r="S94" s="238">
        <f t="shared" si="20"/>
        <v>0</v>
      </c>
      <c r="T94" s="239">
        <f t="shared" si="21"/>
        <v>0</v>
      </c>
      <c r="U94" s="240">
        <f t="shared" si="22"/>
        <v>0</v>
      </c>
      <c r="V94" s="232"/>
    </row>
    <row r="95" spans="1:23" x14ac:dyDescent="0.2">
      <c r="A95" s="378"/>
      <c r="B95" s="379"/>
      <c r="C95" s="245" t="s">
        <v>99</v>
      </c>
      <c r="D95" s="234">
        <v>0</v>
      </c>
      <c r="E95" s="246"/>
      <c r="F95" s="246"/>
      <c r="G95" s="236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8"/>
      <c r="S95" s="238">
        <f t="shared" si="20"/>
        <v>0</v>
      </c>
      <c r="T95" s="239">
        <f t="shared" si="21"/>
        <v>0</v>
      </c>
      <c r="U95" s="240">
        <f t="shared" si="22"/>
        <v>0</v>
      </c>
      <c r="V95" s="232"/>
    </row>
    <row r="96" spans="1:23" x14ac:dyDescent="0.2">
      <c r="A96" s="378"/>
      <c r="B96" s="379"/>
      <c r="C96" s="266" t="s">
        <v>69</v>
      </c>
      <c r="D96" s="267"/>
      <c r="E96" s="267"/>
      <c r="F96" s="268"/>
      <c r="G96" s="269">
        <f t="shared" ref="G96:R96" si="23">SUM(G89:G95)</f>
        <v>0</v>
      </c>
      <c r="H96" s="269">
        <f t="shared" si="23"/>
        <v>0</v>
      </c>
      <c r="I96" s="269">
        <f t="shared" si="23"/>
        <v>0</v>
      </c>
      <c r="J96" s="269">
        <f t="shared" si="23"/>
        <v>0</v>
      </c>
      <c r="K96" s="269">
        <f t="shared" si="23"/>
        <v>0</v>
      </c>
      <c r="L96" s="269">
        <f t="shared" si="23"/>
        <v>0</v>
      </c>
      <c r="M96" s="269">
        <f t="shared" si="23"/>
        <v>0</v>
      </c>
      <c r="N96" s="269">
        <f t="shared" si="23"/>
        <v>0</v>
      </c>
      <c r="O96" s="269">
        <f t="shared" si="23"/>
        <v>0</v>
      </c>
      <c r="P96" s="269">
        <f t="shared" si="23"/>
        <v>0</v>
      </c>
      <c r="Q96" s="269">
        <f t="shared" si="23"/>
        <v>0</v>
      </c>
      <c r="R96" s="269">
        <f t="shared" si="23"/>
        <v>0</v>
      </c>
      <c r="S96" s="270">
        <f t="shared" si="20"/>
        <v>0</v>
      </c>
      <c r="T96" s="271">
        <f>SUM(T89:T95)</f>
        <v>47867</v>
      </c>
      <c r="U96" s="252">
        <f>S96/D97</f>
        <v>0</v>
      </c>
      <c r="V96" s="310"/>
      <c r="W96" s="197"/>
    </row>
    <row r="97" spans="1:22" x14ac:dyDescent="0.2">
      <c r="A97" s="380"/>
      <c r="B97" s="381"/>
      <c r="C97" s="253" t="s">
        <v>25</v>
      </c>
      <c r="D97" s="254">
        <f>SUM(D89:D95)</f>
        <v>47867</v>
      </c>
      <c r="E97" s="255">
        <v>41456</v>
      </c>
      <c r="F97" s="256">
        <v>41820</v>
      </c>
      <c r="G97" s="257" t="s">
        <v>70</v>
      </c>
      <c r="H97" s="257"/>
      <c r="I97" s="257" t="s">
        <v>71</v>
      </c>
      <c r="J97" s="257"/>
      <c r="K97" s="257"/>
      <c r="L97" s="257" t="s">
        <v>72</v>
      </c>
      <c r="M97" s="257"/>
      <c r="N97" s="257"/>
      <c r="O97" s="257" t="s">
        <v>73</v>
      </c>
      <c r="P97" s="257"/>
      <c r="Q97" s="257"/>
      <c r="R97" s="258" t="s">
        <v>74</v>
      </c>
      <c r="S97" s="259"/>
      <c r="T97" s="259"/>
      <c r="U97" s="259"/>
      <c r="V97" s="232"/>
    </row>
    <row r="98" spans="1:22" x14ac:dyDescent="0.2">
      <c r="A98" s="260"/>
      <c r="B98" s="261"/>
      <c r="C98" s="261"/>
      <c r="D98" s="261"/>
      <c r="E98" s="262"/>
      <c r="F98" s="262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3"/>
      <c r="T98" s="263"/>
      <c r="U98" s="264"/>
      <c r="V98" s="232"/>
    </row>
    <row r="99" spans="1:22" x14ac:dyDescent="0.2">
      <c r="A99" s="376" t="s">
        <v>164</v>
      </c>
      <c r="B99" s="377"/>
      <c r="C99" s="233" t="s">
        <v>95</v>
      </c>
      <c r="D99" s="272">
        <v>0</v>
      </c>
      <c r="E99" s="273"/>
      <c r="F99" s="274"/>
      <c r="G99" s="275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8"/>
      <c r="S99" s="238">
        <f t="shared" ref="S99:S106" si="24">SUM(G99:R99)</f>
        <v>0</v>
      </c>
      <c r="T99" s="239">
        <f t="shared" ref="T99:T105" si="25">D99-S99</f>
        <v>0</v>
      </c>
      <c r="U99" s="240">
        <f t="shared" ref="U99:U105" si="26">IF(S99=0,0,S99/D99)</f>
        <v>0</v>
      </c>
      <c r="V99" s="232"/>
    </row>
    <row r="100" spans="1:22" x14ac:dyDescent="0.2">
      <c r="A100" s="378"/>
      <c r="B100" s="379"/>
      <c r="C100" s="233" t="s">
        <v>96</v>
      </c>
      <c r="D100" s="234">
        <v>0</v>
      </c>
      <c r="E100" s="235"/>
      <c r="F100" s="235"/>
      <c r="G100" s="236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8"/>
      <c r="S100" s="238">
        <f t="shared" si="24"/>
        <v>0</v>
      </c>
      <c r="T100" s="239">
        <f t="shared" si="25"/>
        <v>0</v>
      </c>
      <c r="U100" s="240">
        <f t="shared" si="26"/>
        <v>0</v>
      </c>
      <c r="V100" s="232"/>
    </row>
    <row r="101" spans="1:22" x14ac:dyDescent="0.2">
      <c r="A101" s="378"/>
      <c r="B101" s="379"/>
      <c r="C101" s="241" t="s">
        <v>97</v>
      </c>
      <c r="D101" s="234">
        <v>0</v>
      </c>
      <c r="E101" s="235"/>
      <c r="F101" s="235"/>
      <c r="G101" s="236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8"/>
      <c r="S101" s="238">
        <f t="shared" si="24"/>
        <v>0</v>
      </c>
      <c r="T101" s="239">
        <f t="shared" si="25"/>
        <v>0</v>
      </c>
      <c r="U101" s="240">
        <f t="shared" si="26"/>
        <v>0</v>
      </c>
      <c r="V101" s="232"/>
    </row>
    <row r="102" spans="1:22" x14ac:dyDescent="0.2">
      <c r="A102" s="378"/>
      <c r="B102" s="379"/>
      <c r="C102" s="241" t="s">
        <v>135</v>
      </c>
      <c r="D102" s="234">
        <v>12000</v>
      </c>
      <c r="E102" s="235"/>
      <c r="F102" s="235"/>
      <c r="G102" s="236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8"/>
      <c r="S102" s="238">
        <f t="shared" si="24"/>
        <v>0</v>
      </c>
      <c r="T102" s="239">
        <f t="shared" si="25"/>
        <v>12000</v>
      </c>
      <c r="U102" s="240">
        <f t="shared" si="26"/>
        <v>0</v>
      </c>
      <c r="V102" s="232"/>
    </row>
    <row r="103" spans="1:22" x14ac:dyDescent="0.2">
      <c r="A103" s="378"/>
      <c r="B103" s="379"/>
      <c r="C103" s="243" t="s">
        <v>98</v>
      </c>
      <c r="D103" s="234">
        <v>0</v>
      </c>
      <c r="E103" s="235"/>
      <c r="F103" s="235"/>
      <c r="G103" s="236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8"/>
      <c r="S103" s="238">
        <f t="shared" si="24"/>
        <v>0</v>
      </c>
      <c r="T103" s="239">
        <f t="shared" si="25"/>
        <v>0</v>
      </c>
      <c r="U103" s="240">
        <f t="shared" si="26"/>
        <v>0</v>
      </c>
      <c r="V103" s="232"/>
    </row>
    <row r="104" spans="1:22" x14ac:dyDescent="0.2">
      <c r="A104" s="378"/>
      <c r="B104" s="379"/>
      <c r="C104" s="233" t="s">
        <v>99</v>
      </c>
      <c r="D104" s="234">
        <v>0</v>
      </c>
      <c r="E104" s="235"/>
      <c r="F104" s="235"/>
      <c r="G104" s="236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8"/>
      <c r="S104" s="238">
        <f t="shared" si="24"/>
        <v>0</v>
      </c>
      <c r="T104" s="239">
        <f t="shared" si="25"/>
        <v>0</v>
      </c>
      <c r="U104" s="240">
        <f t="shared" si="26"/>
        <v>0</v>
      </c>
      <c r="V104" s="232"/>
    </row>
    <row r="105" spans="1:22" x14ac:dyDescent="0.2">
      <c r="A105" s="378"/>
      <c r="B105" s="379"/>
      <c r="C105" s="245" t="s">
        <v>146</v>
      </c>
      <c r="D105" s="234"/>
      <c r="E105" s="246"/>
      <c r="F105" s="246"/>
      <c r="G105" s="236"/>
      <c r="H105" s="237">
        <v>0</v>
      </c>
      <c r="I105" s="237">
        <v>0</v>
      </c>
      <c r="J105" s="237">
        <v>0</v>
      </c>
      <c r="K105" s="237">
        <v>0</v>
      </c>
      <c r="L105" s="237">
        <v>0</v>
      </c>
      <c r="M105" s="237">
        <v>0</v>
      </c>
      <c r="N105" s="237"/>
      <c r="O105" s="237">
        <v>0</v>
      </c>
      <c r="P105" s="237"/>
      <c r="Q105" s="237"/>
      <c r="R105" s="238"/>
      <c r="S105" s="238">
        <f t="shared" si="24"/>
        <v>0</v>
      </c>
      <c r="T105" s="239">
        <f t="shared" si="25"/>
        <v>0</v>
      </c>
      <c r="U105" s="240">
        <f t="shared" si="26"/>
        <v>0</v>
      </c>
      <c r="V105" s="232"/>
    </row>
    <row r="106" spans="1:22" x14ac:dyDescent="0.2">
      <c r="A106" s="378"/>
      <c r="B106" s="379"/>
      <c r="C106" s="266" t="s">
        <v>69</v>
      </c>
      <c r="D106" s="267"/>
      <c r="E106" s="267"/>
      <c r="F106" s="268"/>
      <c r="G106" s="269">
        <f t="shared" ref="G106:R106" si="27">SUM(G99:G105)</f>
        <v>0</v>
      </c>
      <c r="H106" s="269">
        <f t="shared" si="27"/>
        <v>0</v>
      </c>
      <c r="I106" s="269">
        <f t="shared" si="27"/>
        <v>0</v>
      </c>
      <c r="J106" s="269">
        <f t="shared" si="27"/>
        <v>0</v>
      </c>
      <c r="K106" s="269">
        <f t="shared" si="27"/>
        <v>0</v>
      </c>
      <c r="L106" s="269">
        <f t="shared" si="27"/>
        <v>0</v>
      </c>
      <c r="M106" s="269">
        <f t="shared" si="27"/>
        <v>0</v>
      </c>
      <c r="N106" s="269">
        <f t="shared" si="27"/>
        <v>0</v>
      </c>
      <c r="O106" s="269">
        <f t="shared" si="27"/>
        <v>0</v>
      </c>
      <c r="P106" s="269">
        <f t="shared" si="27"/>
        <v>0</v>
      </c>
      <c r="Q106" s="269">
        <f t="shared" si="27"/>
        <v>0</v>
      </c>
      <c r="R106" s="269">
        <f t="shared" si="27"/>
        <v>0</v>
      </c>
      <c r="S106" s="270">
        <f t="shared" si="24"/>
        <v>0</v>
      </c>
      <c r="T106" s="271">
        <f>SUM(T99:T105)</f>
        <v>12000</v>
      </c>
      <c r="U106" s="252">
        <f>S106/D107</f>
        <v>0</v>
      </c>
      <c r="V106" s="232"/>
    </row>
    <row r="107" spans="1:22" x14ac:dyDescent="0.2">
      <c r="A107" s="380"/>
      <c r="B107" s="381"/>
      <c r="C107" s="253" t="s">
        <v>25</v>
      </c>
      <c r="D107" s="254">
        <f>SUM(D99:D105)</f>
        <v>12000</v>
      </c>
      <c r="E107" s="255">
        <v>41456</v>
      </c>
      <c r="F107" s="256">
        <v>41820</v>
      </c>
      <c r="G107" s="257" t="s">
        <v>70</v>
      </c>
      <c r="H107" s="257"/>
      <c r="I107" s="257" t="s">
        <v>71</v>
      </c>
      <c r="J107" s="257"/>
      <c r="K107" s="257"/>
      <c r="L107" s="257" t="s">
        <v>72</v>
      </c>
      <c r="M107" s="257"/>
      <c r="N107" s="257"/>
      <c r="O107" s="257" t="s">
        <v>73</v>
      </c>
      <c r="P107" s="257"/>
      <c r="Q107" s="257"/>
      <c r="R107" s="258" t="s">
        <v>74</v>
      </c>
      <c r="S107" s="259"/>
      <c r="T107" s="259"/>
      <c r="U107" s="259"/>
      <c r="V107" s="232"/>
    </row>
    <row r="108" spans="1:22" x14ac:dyDescent="0.2">
      <c r="A108" s="260"/>
      <c r="B108" s="261"/>
      <c r="C108" s="261"/>
      <c r="D108" s="261"/>
      <c r="E108" s="262"/>
      <c r="F108" s="262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3"/>
      <c r="T108" s="263"/>
      <c r="U108" s="264"/>
      <c r="V108" s="232"/>
    </row>
    <row r="109" spans="1:22" x14ac:dyDescent="0.2">
      <c r="A109" s="376"/>
      <c r="B109" s="377"/>
      <c r="C109" s="233" t="s">
        <v>89</v>
      </c>
      <c r="D109" s="276">
        <v>0</v>
      </c>
      <c r="E109" s="273"/>
      <c r="F109" s="274"/>
      <c r="G109" s="275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8"/>
      <c r="S109" s="238">
        <f t="shared" ref="S109:S116" si="28">SUM(G109:R109)</f>
        <v>0</v>
      </c>
      <c r="T109" s="239">
        <f t="shared" ref="T109:T115" si="29">D109-S109</f>
        <v>0</v>
      </c>
      <c r="U109" s="240">
        <f t="shared" ref="U109:U115" si="30">IF(S109=0,0,S109/D109)</f>
        <v>0</v>
      </c>
      <c r="V109" s="232"/>
    </row>
    <row r="110" spans="1:22" x14ac:dyDescent="0.2">
      <c r="A110" s="378"/>
      <c r="B110" s="379"/>
      <c r="C110" s="233" t="s">
        <v>88</v>
      </c>
      <c r="D110" s="242">
        <v>0</v>
      </c>
      <c r="E110" s="235"/>
      <c r="F110" s="235"/>
      <c r="G110" s="236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8"/>
      <c r="S110" s="238">
        <f t="shared" si="28"/>
        <v>0</v>
      </c>
      <c r="T110" s="239">
        <f t="shared" si="29"/>
        <v>0</v>
      </c>
      <c r="U110" s="240">
        <f t="shared" si="30"/>
        <v>0</v>
      </c>
      <c r="V110" s="232"/>
    </row>
    <row r="111" spans="1:22" x14ac:dyDescent="0.2">
      <c r="A111" s="378"/>
      <c r="B111" s="379"/>
      <c r="C111" s="241" t="s">
        <v>87</v>
      </c>
      <c r="D111" s="244">
        <v>0</v>
      </c>
      <c r="E111" s="235"/>
      <c r="F111" s="235"/>
      <c r="G111" s="236"/>
      <c r="H111" s="236"/>
      <c r="I111" s="236"/>
      <c r="J111" s="237"/>
      <c r="K111" s="237"/>
      <c r="L111" s="237"/>
      <c r="M111" s="237"/>
      <c r="N111" s="237"/>
      <c r="O111" s="237"/>
      <c r="P111" s="237"/>
      <c r="Q111" s="237"/>
      <c r="R111" s="238"/>
      <c r="S111" s="238">
        <f t="shared" si="28"/>
        <v>0</v>
      </c>
      <c r="T111" s="239">
        <f t="shared" si="29"/>
        <v>0</v>
      </c>
      <c r="U111" s="240">
        <f t="shared" si="30"/>
        <v>0</v>
      </c>
      <c r="V111" s="232"/>
    </row>
    <row r="112" spans="1:22" x14ac:dyDescent="0.2">
      <c r="A112" s="378"/>
      <c r="B112" s="379"/>
      <c r="C112" s="241" t="s">
        <v>86</v>
      </c>
      <c r="D112" s="244">
        <v>0</v>
      </c>
      <c r="E112" s="235"/>
      <c r="F112" s="235"/>
      <c r="G112" s="236"/>
      <c r="H112" s="236"/>
      <c r="I112" s="236"/>
      <c r="J112" s="237"/>
      <c r="K112" s="237"/>
      <c r="L112" s="237"/>
      <c r="M112" s="237"/>
      <c r="N112" s="237"/>
      <c r="O112" s="237"/>
      <c r="P112" s="237"/>
      <c r="Q112" s="237"/>
      <c r="R112" s="238"/>
      <c r="S112" s="238">
        <f t="shared" si="28"/>
        <v>0</v>
      </c>
      <c r="T112" s="239">
        <f t="shared" si="29"/>
        <v>0</v>
      </c>
      <c r="U112" s="240">
        <f t="shared" si="30"/>
        <v>0</v>
      </c>
      <c r="V112" s="232"/>
    </row>
    <row r="113" spans="1:22" x14ac:dyDescent="0.2">
      <c r="A113" s="378"/>
      <c r="B113" s="379"/>
      <c r="C113" s="243" t="s">
        <v>90</v>
      </c>
      <c r="D113" s="244">
        <v>0</v>
      </c>
      <c r="E113" s="235"/>
      <c r="F113" s="235"/>
      <c r="G113" s="236"/>
      <c r="H113" s="236"/>
      <c r="I113" s="236"/>
      <c r="J113" s="237"/>
      <c r="K113" s="237"/>
      <c r="L113" s="237"/>
      <c r="M113" s="237"/>
      <c r="N113" s="237"/>
      <c r="O113" s="237"/>
      <c r="P113" s="237"/>
      <c r="Q113" s="237"/>
      <c r="R113" s="238"/>
      <c r="S113" s="238">
        <f t="shared" si="28"/>
        <v>0</v>
      </c>
      <c r="T113" s="239">
        <f t="shared" si="29"/>
        <v>0</v>
      </c>
      <c r="U113" s="240">
        <f t="shared" si="30"/>
        <v>0</v>
      </c>
      <c r="V113" s="232"/>
    </row>
    <row r="114" spans="1:22" x14ac:dyDescent="0.2">
      <c r="A114" s="378"/>
      <c r="B114" s="379"/>
      <c r="C114" s="233" t="s">
        <v>91</v>
      </c>
      <c r="D114" s="244">
        <v>0</v>
      </c>
      <c r="E114" s="235"/>
      <c r="F114" s="235"/>
      <c r="G114" s="236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8"/>
      <c r="S114" s="238">
        <f t="shared" si="28"/>
        <v>0</v>
      </c>
      <c r="T114" s="239">
        <f t="shared" si="29"/>
        <v>0</v>
      </c>
      <c r="U114" s="240">
        <f t="shared" si="30"/>
        <v>0</v>
      </c>
      <c r="V114" s="232"/>
    </row>
    <row r="115" spans="1:22" x14ac:dyDescent="0.2">
      <c r="A115" s="378"/>
      <c r="B115" s="379"/>
      <c r="C115" s="245" t="s">
        <v>145</v>
      </c>
      <c r="D115" s="244"/>
      <c r="E115" s="246"/>
      <c r="F115" s="246"/>
      <c r="G115" s="236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8"/>
      <c r="S115" s="238">
        <f t="shared" si="28"/>
        <v>0</v>
      </c>
      <c r="T115" s="239">
        <f t="shared" si="29"/>
        <v>0</v>
      </c>
      <c r="U115" s="277">
        <f t="shared" si="30"/>
        <v>0</v>
      </c>
      <c r="V115" s="232"/>
    </row>
    <row r="116" spans="1:22" x14ac:dyDescent="0.2">
      <c r="A116" s="378"/>
      <c r="B116" s="379"/>
      <c r="C116" s="266" t="s">
        <v>69</v>
      </c>
      <c r="D116" s="267"/>
      <c r="E116" s="267"/>
      <c r="F116" s="268"/>
      <c r="G116" s="269">
        <f t="shared" ref="G116:R116" si="31">SUM(G109:G115)</f>
        <v>0</v>
      </c>
      <c r="H116" s="269">
        <f t="shared" si="31"/>
        <v>0</v>
      </c>
      <c r="I116" s="269">
        <f t="shared" si="31"/>
        <v>0</v>
      </c>
      <c r="J116" s="269">
        <f t="shared" si="31"/>
        <v>0</v>
      </c>
      <c r="K116" s="269">
        <f t="shared" si="31"/>
        <v>0</v>
      </c>
      <c r="L116" s="269">
        <f t="shared" si="31"/>
        <v>0</v>
      </c>
      <c r="M116" s="269">
        <f t="shared" si="31"/>
        <v>0</v>
      </c>
      <c r="N116" s="269">
        <f t="shared" si="31"/>
        <v>0</v>
      </c>
      <c r="O116" s="269">
        <f t="shared" si="31"/>
        <v>0</v>
      </c>
      <c r="P116" s="269">
        <f t="shared" si="31"/>
        <v>0</v>
      </c>
      <c r="Q116" s="269">
        <f t="shared" si="31"/>
        <v>0</v>
      </c>
      <c r="R116" s="269">
        <f t="shared" si="31"/>
        <v>0</v>
      </c>
      <c r="S116" s="270">
        <f t="shared" si="28"/>
        <v>0</v>
      </c>
      <c r="T116" s="271">
        <f>SUM(T109:T115)</f>
        <v>0</v>
      </c>
      <c r="U116" s="252" t="e">
        <f>S116/D117</f>
        <v>#DIV/0!</v>
      </c>
      <c r="V116" s="232"/>
    </row>
    <row r="117" spans="1:22" x14ac:dyDescent="0.2">
      <c r="A117" s="380"/>
      <c r="B117" s="381"/>
      <c r="C117" s="253" t="s">
        <v>25</v>
      </c>
      <c r="D117" s="254">
        <f>SUM(D109:D115)</f>
        <v>0</v>
      </c>
      <c r="E117" s="255">
        <v>41456</v>
      </c>
      <c r="F117" s="256">
        <v>41820</v>
      </c>
      <c r="G117" s="257" t="s">
        <v>70</v>
      </c>
      <c r="H117" s="257"/>
      <c r="I117" s="257" t="s">
        <v>71</v>
      </c>
      <c r="J117" s="257"/>
      <c r="K117" s="257"/>
      <c r="L117" s="257" t="s">
        <v>72</v>
      </c>
      <c r="M117" s="257"/>
      <c r="N117" s="257"/>
      <c r="O117" s="257" t="s">
        <v>73</v>
      </c>
      <c r="P117" s="257"/>
      <c r="Q117" s="257"/>
      <c r="R117" s="258" t="s">
        <v>74</v>
      </c>
      <c r="S117" s="259"/>
      <c r="T117" s="259"/>
      <c r="U117" s="259"/>
      <c r="V117" s="232"/>
    </row>
    <row r="118" spans="1:22" x14ac:dyDescent="0.2">
      <c r="A118" s="260"/>
      <c r="B118" s="261"/>
      <c r="C118" s="261"/>
      <c r="D118" s="261"/>
      <c r="E118" s="262"/>
      <c r="F118" s="262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3"/>
      <c r="T118" s="263"/>
      <c r="U118" s="264"/>
      <c r="V118" s="232"/>
    </row>
    <row r="119" spans="1:22" x14ac:dyDescent="0.2">
      <c r="A119" s="376"/>
      <c r="B119" s="377"/>
      <c r="C119" s="233" t="s">
        <v>61</v>
      </c>
      <c r="D119" s="272">
        <v>0</v>
      </c>
      <c r="E119" s="273"/>
      <c r="F119" s="274"/>
      <c r="G119" s="275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8"/>
      <c r="S119" s="238">
        <f t="shared" ref="S119:S126" si="32">SUM(G119:R119)</f>
        <v>0</v>
      </c>
      <c r="T119" s="239">
        <f t="shared" ref="T119:T125" si="33">D119-S119</f>
        <v>0</v>
      </c>
      <c r="U119" s="240">
        <f t="shared" ref="U119:U125" si="34">IF(S119=0,0,S119/D119)</f>
        <v>0</v>
      </c>
      <c r="V119" s="232"/>
    </row>
    <row r="120" spans="1:22" x14ac:dyDescent="0.2">
      <c r="A120" s="378"/>
      <c r="B120" s="379"/>
      <c r="C120" s="233" t="s">
        <v>62</v>
      </c>
      <c r="D120" s="234">
        <v>0</v>
      </c>
      <c r="E120" s="235"/>
      <c r="F120" s="235"/>
      <c r="G120" s="275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8"/>
      <c r="S120" s="238">
        <f t="shared" si="32"/>
        <v>0</v>
      </c>
      <c r="T120" s="239">
        <f t="shared" si="33"/>
        <v>0</v>
      </c>
      <c r="U120" s="240">
        <f t="shared" si="34"/>
        <v>0</v>
      </c>
      <c r="V120" s="232"/>
    </row>
    <row r="121" spans="1:22" x14ac:dyDescent="0.2">
      <c r="A121" s="378"/>
      <c r="B121" s="379"/>
      <c r="C121" s="241" t="s">
        <v>63</v>
      </c>
      <c r="D121" s="234">
        <v>0</v>
      </c>
      <c r="E121" s="235"/>
      <c r="F121" s="235"/>
      <c r="G121" s="236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8"/>
      <c r="S121" s="238">
        <f t="shared" si="32"/>
        <v>0</v>
      </c>
      <c r="T121" s="239">
        <f t="shared" si="33"/>
        <v>0</v>
      </c>
      <c r="U121" s="240">
        <f t="shared" si="34"/>
        <v>0</v>
      </c>
      <c r="V121" s="232"/>
    </row>
    <row r="122" spans="1:22" x14ac:dyDescent="0.2">
      <c r="A122" s="378"/>
      <c r="B122" s="379"/>
      <c r="C122" s="241" t="s">
        <v>75</v>
      </c>
      <c r="D122" s="234">
        <v>0</v>
      </c>
      <c r="E122" s="235"/>
      <c r="F122" s="235"/>
      <c r="G122" s="236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8"/>
      <c r="S122" s="238">
        <f t="shared" si="32"/>
        <v>0</v>
      </c>
      <c r="T122" s="239">
        <f t="shared" si="33"/>
        <v>0</v>
      </c>
      <c r="U122" s="240">
        <f t="shared" si="34"/>
        <v>0</v>
      </c>
      <c r="V122" s="232"/>
    </row>
    <row r="123" spans="1:22" x14ac:dyDescent="0.2">
      <c r="A123" s="378"/>
      <c r="B123" s="379"/>
      <c r="C123" s="243" t="s">
        <v>90</v>
      </c>
      <c r="D123" s="234"/>
      <c r="E123" s="235"/>
      <c r="F123" s="235"/>
      <c r="G123" s="236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8"/>
      <c r="S123" s="238">
        <f t="shared" si="32"/>
        <v>0</v>
      </c>
      <c r="T123" s="239">
        <f t="shared" si="33"/>
        <v>0</v>
      </c>
      <c r="U123" s="240">
        <f t="shared" si="34"/>
        <v>0</v>
      </c>
      <c r="V123" s="232"/>
    </row>
    <row r="124" spans="1:22" x14ac:dyDescent="0.2">
      <c r="A124" s="378"/>
      <c r="B124" s="379"/>
      <c r="C124" s="233" t="s">
        <v>66</v>
      </c>
      <c r="D124" s="234">
        <v>0</v>
      </c>
      <c r="E124" s="235"/>
      <c r="F124" s="235"/>
      <c r="G124" s="236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8"/>
      <c r="S124" s="238">
        <f t="shared" si="32"/>
        <v>0</v>
      </c>
      <c r="T124" s="239">
        <f t="shared" si="33"/>
        <v>0</v>
      </c>
      <c r="U124" s="240">
        <f t="shared" si="34"/>
        <v>0</v>
      </c>
      <c r="V124" s="232"/>
    </row>
    <row r="125" spans="1:22" x14ac:dyDescent="0.2">
      <c r="A125" s="378"/>
      <c r="B125" s="379"/>
      <c r="C125" s="245" t="s">
        <v>67</v>
      </c>
      <c r="D125" s="234">
        <v>0</v>
      </c>
      <c r="E125" s="246"/>
      <c r="F125" s="246"/>
      <c r="G125" s="236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8"/>
      <c r="S125" s="238">
        <f t="shared" si="32"/>
        <v>0</v>
      </c>
      <c r="T125" s="239">
        <f t="shared" si="33"/>
        <v>0</v>
      </c>
      <c r="U125" s="240">
        <f t="shared" si="34"/>
        <v>0</v>
      </c>
      <c r="V125" s="232"/>
    </row>
    <row r="126" spans="1:22" x14ac:dyDescent="0.2">
      <c r="A126" s="378"/>
      <c r="B126" s="379"/>
      <c r="C126" s="266" t="s">
        <v>69</v>
      </c>
      <c r="D126" s="267"/>
      <c r="E126" s="267"/>
      <c r="F126" s="268"/>
      <c r="G126" s="269">
        <f t="shared" ref="G126:R126" si="35">SUM(G119:G125)</f>
        <v>0</v>
      </c>
      <c r="H126" s="269">
        <f t="shared" si="35"/>
        <v>0</v>
      </c>
      <c r="I126" s="269">
        <f t="shared" si="35"/>
        <v>0</v>
      </c>
      <c r="J126" s="269">
        <f t="shared" si="35"/>
        <v>0</v>
      </c>
      <c r="K126" s="269">
        <f t="shared" si="35"/>
        <v>0</v>
      </c>
      <c r="L126" s="269">
        <f t="shared" si="35"/>
        <v>0</v>
      </c>
      <c r="M126" s="269">
        <f t="shared" si="35"/>
        <v>0</v>
      </c>
      <c r="N126" s="269">
        <f t="shared" si="35"/>
        <v>0</v>
      </c>
      <c r="O126" s="269">
        <f t="shared" si="35"/>
        <v>0</v>
      </c>
      <c r="P126" s="269">
        <f t="shared" si="35"/>
        <v>0</v>
      </c>
      <c r="Q126" s="269">
        <f t="shared" si="35"/>
        <v>0</v>
      </c>
      <c r="R126" s="269">
        <f t="shared" si="35"/>
        <v>0</v>
      </c>
      <c r="S126" s="270">
        <f t="shared" si="32"/>
        <v>0</v>
      </c>
      <c r="T126" s="271">
        <f>SUM(T119:T125)</f>
        <v>0</v>
      </c>
      <c r="U126" s="252" t="e">
        <f>S126/D127</f>
        <v>#DIV/0!</v>
      </c>
      <c r="V126" s="232"/>
    </row>
    <row r="127" spans="1:22" x14ac:dyDescent="0.2">
      <c r="A127" s="380"/>
      <c r="B127" s="381"/>
      <c r="C127" s="253" t="s">
        <v>25</v>
      </c>
      <c r="D127" s="254">
        <f>SUM(D119:D125)</f>
        <v>0</v>
      </c>
      <c r="E127" s="255">
        <v>41091</v>
      </c>
      <c r="F127" s="256">
        <v>41455</v>
      </c>
      <c r="G127" s="257" t="s">
        <v>70</v>
      </c>
      <c r="H127" s="257"/>
      <c r="I127" s="257" t="s">
        <v>71</v>
      </c>
      <c r="J127" s="257"/>
      <c r="K127" s="257"/>
      <c r="L127" s="257" t="s">
        <v>72</v>
      </c>
      <c r="M127" s="257"/>
      <c r="N127" s="257"/>
      <c r="O127" s="257" t="s">
        <v>73</v>
      </c>
      <c r="P127" s="257"/>
      <c r="Q127" s="257"/>
      <c r="R127" s="258" t="s">
        <v>74</v>
      </c>
      <c r="S127" s="259"/>
      <c r="T127" s="259"/>
      <c r="U127" s="259"/>
      <c r="V127" s="232"/>
    </row>
    <row r="128" spans="1:22" x14ac:dyDescent="0.2">
      <c r="A128" s="260"/>
      <c r="B128" s="261"/>
      <c r="C128" s="261"/>
      <c r="D128" s="261"/>
      <c r="E128" s="262"/>
      <c r="F128" s="262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3"/>
      <c r="T128" s="263"/>
      <c r="U128" s="264"/>
      <c r="V128" s="232"/>
    </row>
    <row r="129" spans="1:22" x14ac:dyDescent="0.2">
      <c r="A129" s="376"/>
      <c r="B129" s="377"/>
      <c r="C129" s="233" t="s">
        <v>61</v>
      </c>
      <c r="D129" s="276">
        <v>0</v>
      </c>
      <c r="E129" s="273"/>
      <c r="F129" s="274"/>
      <c r="G129" s="275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8"/>
      <c r="S129" s="238">
        <f t="shared" ref="S129:S136" si="36">SUM(G129:R129)</f>
        <v>0</v>
      </c>
      <c r="T129" s="239">
        <f t="shared" ref="T129:T135" si="37">D129-S129</f>
        <v>0</v>
      </c>
      <c r="U129" s="240">
        <f t="shared" ref="U129:U135" si="38">IF(S129=0,0,S129/D129)</f>
        <v>0</v>
      </c>
      <c r="V129" s="232"/>
    </row>
    <row r="130" spans="1:22" x14ac:dyDescent="0.2">
      <c r="A130" s="378"/>
      <c r="B130" s="379"/>
      <c r="C130" s="233" t="s">
        <v>62</v>
      </c>
      <c r="D130" s="242">
        <v>0</v>
      </c>
      <c r="E130" s="235"/>
      <c r="F130" s="235"/>
      <c r="G130" s="275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8"/>
      <c r="S130" s="238">
        <f t="shared" si="36"/>
        <v>0</v>
      </c>
      <c r="T130" s="239">
        <f t="shared" si="37"/>
        <v>0</v>
      </c>
      <c r="U130" s="240">
        <f t="shared" si="38"/>
        <v>0</v>
      </c>
      <c r="V130" s="232"/>
    </row>
    <row r="131" spans="1:22" x14ac:dyDescent="0.2">
      <c r="A131" s="378"/>
      <c r="B131" s="379"/>
      <c r="C131" s="241" t="s">
        <v>63</v>
      </c>
      <c r="D131" s="244">
        <v>0</v>
      </c>
      <c r="E131" s="235"/>
      <c r="F131" s="235"/>
      <c r="G131" s="236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8"/>
      <c r="S131" s="238">
        <f t="shared" si="36"/>
        <v>0</v>
      </c>
      <c r="T131" s="239">
        <f t="shared" si="37"/>
        <v>0</v>
      </c>
      <c r="U131" s="240">
        <f t="shared" si="38"/>
        <v>0</v>
      </c>
      <c r="V131" s="232"/>
    </row>
    <row r="132" spans="1:22" x14ac:dyDescent="0.2">
      <c r="A132" s="378"/>
      <c r="B132" s="379"/>
      <c r="C132" s="241" t="s">
        <v>64</v>
      </c>
      <c r="D132" s="244">
        <v>0</v>
      </c>
      <c r="E132" s="235"/>
      <c r="F132" s="235"/>
      <c r="G132" s="236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8"/>
      <c r="S132" s="238">
        <f t="shared" si="36"/>
        <v>0</v>
      </c>
      <c r="T132" s="239">
        <f t="shared" si="37"/>
        <v>0</v>
      </c>
      <c r="U132" s="240">
        <f t="shared" si="38"/>
        <v>0</v>
      </c>
      <c r="V132" s="232"/>
    </row>
    <row r="133" spans="1:22" x14ac:dyDescent="0.2">
      <c r="A133" s="378"/>
      <c r="B133" s="379"/>
      <c r="C133" s="243" t="s">
        <v>90</v>
      </c>
      <c r="D133" s="244">
        <v>0</v>
      </c>
      <c r="E133" s="235"/>
      <c r="F133" s="235"/>
      <c r="G133" s="236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8"/>
      <c r="S133" s="238">
        <f t="shared" si="36"/>
        <v>0</v>
      </c>
      <c r="T133" s="239">
        <f t="shared" si="37"/>
        <v>0</v>
      </c>
      <c r="U133" s="240">
        <f t="shared" si="38"/>
        <v>0</v>
      </c>
      <c r="V133" s="232"/>
    </row>
    <row r="134" spans="1:22" x14ac:dyDescent="0.2">
      <c r="A134" s="378"/>
      <c r="B134" s="379"/>
      <c r="C134" s="233" t="s">
        <v>66</v>
      </c>
      <c r="D134" s="244">
        <v>0</v>
      </c>
      <c r="E134" s="235"/>
      <c r="F134" s="235"/>
      <c r="G134" s="236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8"/>
      <c r="S134" s="238">
        <f t="shared" si="36"/>
        <v>0</v>
      </c>
      <c r="T134" s="239">
        <f t="shared" si="37"/>
        <v>0</v>
      </c>
      <c r="U134" s="240">
        <f t="shared" si="38"/>
        <v>0</v>
      </c>
      <c r="V134" s="232"/>
    </row>
    <row r="135" spans="1:22" x14ac:dyDescent="0.2">
      <c r="A135" s="378"/>
      <c r="B135" s="379"/>
      <c r="C135" s="245" t="s">
        <v>67</v>
      </c>
      <c r="D135" s="244">
        <v>0</v>
      </c>
      <c r="E135" s="246"/>
      <c r="F135" s="246"/>
      <c r="G135" s="236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8"/>
      <c r="S135" s="238">
        <f t="shared" si="36"/>
        <v>0</v>
      </c>
      <c r="T135" s="239">
        <f t="shared" si="37"/>
        <v>0</v>
      </c>
      <c r="U135" s="240">
        <f t="shared" si="38"/>
        <v>0</v>
      </c>
      <c r="V135" s="232"/>
    </row>
    <row r="136" spans="1:22" x14ac:dyDescent="0.2">
      <c r="A136" s="378"/>
      <c r="B136" s="379"/>
      <c r="C136" s="266" t="s">
        <v>69</v>
      </c>
      <c r="D136" s="278"/>
      <c r="E136" s="267"/>
      <c r="F136" s="268"/>
      <c r="G136" s="269">
        <f t="shared" ref="G136:R136" si="39">SUM(G129:G135)</f>
        <v>0</v>
      </c>
      <c r="H136" s="269">
        <f t="shared" si="39"/>
        <v>0</v>
      </c>
      <c r="I136" s="269">
        <f t="shared" si="39"/>
        <v>0</v>
      </c>
      <c r="J136" s="269">
        <f t="shared" si="39"/>
        <v>0</v>
      </c>
      <c r="K136" s="269">
        <f t="shared" si="39"/>
        <v>0</v>
      </c>
      <c r="L136" s="269">
        <f t="shared" si="39"/>
        <v>0</v>
      </c>
      <c r="M136" s="269">
        <f t="shared" si="39"/>
        <v>0</v>
      </c>
      <c r="N136" s="269">
        <f t="shared" si="39"/>
        <v>0</v>
      </c>
      <c r="O136" s="269">
        <f t="shared" si="39"/>
        <v>0</v>
      </c>
      <c r="P136" s="269">
        <f t="shared" si="39"/>
        <v>0</v>
      </c>
      <c r="Q136" s="269">
        <f t="shared" si="39"/>
        <v>0</v>
      </c>
      <c r="R136" s="269">
        <f t="shared" si="39"/>
        <v>0</v>
      </c>
      <c r="S136" s="270">
        <f t="shared" si="36"/>
        <v>0</v>
      </c>
      <c r="T136" s="271">
        <f>SUM(T129:T135)</f>
        <v>0</v>
      </c>
      <c r="U136" s="252" t="e">
        <f>S136/D137</f>
        <v>#DIV/0!</v>
      </c>
      <c r="V136" s="232"/>
    </row>
    <row r="137" spans="1:22" x14ac:dyDescent="0.2">
      <c r="A137" s="380"/>
      <c r="B137" s="381"/>
      <c r="C137" s="253" t="s">
        <v>25</v>
      </c>
      <c r="D137" s="254">
        <f>SUM(D129:D136)</f>
        <v>0</v>
      </c>
      <c r="E137" s="255">
        <v>40725</v>
      </c>
      <c r="F137" s="256">
        <v>41090</v>
      </c>
      <c r="G137" s="257" t="s">
        <v>70</v>
      </c>
      <c r="H137" s="257"/>
      <c r="I137" s="257" t="s">
        <v>71</v>
      </c>
      <c r="J137" s="257"/>
      <c r="K137" s="257"/>
      <c r="L137" s="257" t="s">
        <v>72</v>
      </c>
      <c r="M137" s="257"/>
      <c r="N137" s="257"/>
      <c r="O137" s="257" t="s">
        <v>73</v>
      </c>
      <c r="P137" s="257"/>
      <c r="Q137" s="257"/>
      <c r="R137" s="258" t="s">
        <v>74</v>
      </c>
      <c r="S137" s="259"/>
      <c r="T137" s="259"/>
      <c r="U137" s="259"/>
      <c r="V137" s="232"/>
    </row>
    <row r="138" spans="1:22" x14ac:dyDescent="0.2">
      <c r="A138" s="260"/>
      <c r="B138" s="261"/>
      <c r="C138" s="261"/>
      <c r="D138" s="261"/>
      <c r="E138" s="262"/>
      <c r="F138" s="262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3"/>
      <c r="T138" s="263"/>
      <c r="U138" s="264"/>
      <c r="V138" s="232"/>
    </row>
    <row r="139" spans="1:22" x14ac:dyDescent="0.2">
      <c r="A139" s="376"/>
      <c r="B139" s="377"/>
      <c r="C139" s="233" t="s">
        <v>61</v>
      </c>
      <c r="D139" s="272"/>
      <c r="E139" s="273"/>
      <c r="F139" s="274"/>
      <c r="G139" s="275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8"/>
      <c r="S139" s="238">
        <f t="shared" ref="S139:S146" si="40">SUM(G139:R139)</f>
        <v>0</v>
      </c>
      <c r="T139" s="239">
        <f t="shared" ref="T139:T145" si="41">D139-S139</f>
        <v>0</v>
      </c>
      <c r="U139" s="240">
        <f t="shared" ref="U139:U145" si="42">IF(S139=0,0,S139/D139)</f>
        <v>0</v>
      </c>
      <c r="V139" s="232"/>
    </row>
    <row r="140" spans="1:22" x14ac:dyDescent="0.2">
      <c r="A140" s="378"/>
      <c r="B140" s="379"/>
      <c r="C140" s="233" t="s">
        <v>62</v>
      </c>
      <c r="D140" s="234">
        <v>0</v>
      </c>
      <c r="E140" s="235"/>
      <c r="F140" s="235"/>
      <c r="G140" s="275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8"/>
      <c r="S140" s="238">
        <f t="shared" si="40"/>
        <v>0</v>
      </c>
      <c r="T140" s="239">
        <f t="shared" si="41"/>
        <v>0</v>
      </c>
      <c r="U140" s="240">
        <f t="shared" si="42"/>
        <v>0</v>
      </c>
      <c r="V140" s="232"/>
    </row>
    <row r="141" spans="1:22" x14ac:dyDescent="0.2">
      <c r="A141" s="378"/>
      <c r="B141" s="379"/>
      <c r="C141" s="241" t="s">
        <v>63</v>
      </c>
      <c r="D141" s="234">
        <v>0</v>
      </c>
      <c r="E141" s="235"/>
      <c r="F141" s="235"/>
      <c r="G141" s="236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8"/>
      <c r="S141" s="238">
        <f t="shared" si="40"/>
        <v>0</v>
      </c>
      <c r="T141" s="239">
        <f t="shared" si="41"/>
        <v>0</v>
      </c>
      <c r="U141" s="240">
        <f t="shared" si="42"/>
        <v>0</v>
      </c>
      <c r="V141" s="232"/>
    </row>
    <row r="142" spans="1:22" x14ac:dyDescent="0.2">
      <c r="A142" s="378"/>
      <c r="B142" s="379"/>
      <c r="C142" s="241" t="s">
        <v>64</v>
      </c>
      <c r="D142" s="234">
        <v>0</v>
      </c>
      <c r="E142" s="235"/>
      <c r="F142" s="235"/>
      <c r="G142" s="236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8"/>
      <c r="S142" s="238">
        <f t="shared" si="40"/>
        <v>0</v>
      </c>
      <c r="T142" s="239">
        <f t="shared" si="41"/>
        <v>0</v>
      </c>
      <c r="U142" s="240">
        <f t="shared" si="42"/>
        <v>0</v>
      </c>
      <c r="V142" s="232"/>
    </row>
    <row r="143" spans="1:22" x14ac:dyDescent="0.2">
      <c r="A143" s="378"/>
      <c r="B143" s="379"/>
      <c r="C143" s="243" t="s">
        <v>90</v>
      </c>
      <c r="D143" s="234">
        <v>0</v>
      </c>
      <c r="E143" s="235"/>
      <c r="F143" s="235"/>
      <c r="G143" s="236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8"/>
      <c r="S143" s="238">
        <f t="shared" si="40"/>
        <v>0</v>
      </c>
      <c r="T143" s="239">
        <f t="shared" si="41"/>
        <v>0</v>
      </c>
      <c r="U143" s="240">
        <f t="shared" si="42"/>
        <v>0</v>
      </c>
      <c r="V143" s="232"/>
    </row>
    <row r="144" spans="1:22" x14ac:dyDescent="0.2">
      <c r="A144" s="378"/>
      <c r="B144" s="379"/>
      <c r="C144" s="233" t="s">
        <v>66</v>
      </c>
      <c r="D144" s="234">
        <v>0</v>
      </c>
      <c r="E144" s="235"/>
      <c r="F144" s="235"/>
      <c r="G144" s="236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8"/>
      <c r="S144" s="238">
        <f t="shared" si="40"/>
        <v>0</v>
      </c>
      <c r="T144" s="239">
        <f t="shared" si="41"/>
        <v>0</v>
      </c>
      <c r="U144" s="240">
        <f t="shared" si="42"/>
        <v>0</v>
      </c>
      <c r="V144" s="232"/>
    </row>
    <row r="145" spans="1:22" x14ac:dyDescent="0.2">
      <c r="A145" s="378"/>
      <c r="B145" s="379"/>
      <c r="C145" s="245" t="s">
        <v>67</v>
      </c>
      <c r="D145" s="234">
        <v>0</v>
      </c>
      <c r="E145" s="246"/>
      <c r="F145" s="246"/>
      <c r="G145" s="236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8"/>
      <c r="S145" s="238">
        <f t="shared" si="40"/>
        <v>0</v>
      </c>
      <c r="T145" s="239">
        <f t="shared" si="41"/>
        <v>0</v>
      </c>
      <c r="U145" s="240">
        <f t="shared" si="42"/>
        <v>0</v>
      </c>
      <c r="V145" s="232"/>
    </row>
    <row r="146" spans="1:22" x14ac:dyDescent="0.2">
      <c r="A146" s="378"/>
      <c r="B146" s="379"/>
      <c r="C146" s="266" t="s">
        <v>69</v>
      </c>
      <c r="D146" s="267"/>
      <c r="E146" s="267"/>
      <c r="F146" s="268"/>
      <c r="G146" s="269">
        <f t="shared" ref="G146:R146" si="43">SUM(G139:G145)</f>
        <v>0</v>
      </c>
      <c r="H146" s="269">
        <f t="shared" si="43"/>
        <v>0</v>
      </c>
      <c r="I146" s="269">
        <f t="shared" si="43"/>
        <v>0</v>
      </c>
      <c r="J146" s="269">
        <f t="shared" si="43"/>
        <v>0</v>
      </c>
      <c r="K146" s="269">
        <f t="shared" si="43"/>
        <v>0</v>
      </c>
      <c r="L146" s="269">
        <f t="shared" si="43"/>
        <v>0</v>
      </c>
      <c r="M146" s="269">
        <f t="shared" si="43"/>
        <v>0</v>
      </c>
      <c r="N146" s="269">
        <f t="shared" si="43"/>
        <v>0</v>
      </c>
      <c r="O146" s="269">
        <f t="shared" si="43"/>
        <v>0</v>
      </c>
      <c r="P146" s="269">
        <f t="shared" si="43"/>
        <v>0</v>
      </c>
      <c r="Q146" s="269">
        <f t="shared" si="43"/>
        <v>0</v>
      </c>
      <c r="R146" s="269">
        <f t="shared" si="43"/>
        <v>0</v>
      </c>
      <c r="S146" s="270">
        <f t="shared" si="40"/>
        <v>0</v>
      </c>
      <c r="T146" s="271">
        <f>SUM(T139:T145)</f>
        <v>0</v>
      </c>
      <c r="U146" s="252" t="e">
        <f>S146/D147</f>
        <v>#DIV/0!</v>
      </c>
      <c r="V146" s="232"/>
    </row>
    <row r="147" spans="1:22" x14ac:dyDescent="0.2">
      <c r="A147" s="380"/>
      <c r="B147" s="381"/>
      <c r="C147" s="253" t="s">
        <v>25</v>
      </c>
      <c r="D147" s="254">
        <f>SUM(D139:D145)</f>
        <v>0</v>
      </c>
      <c r="E147" s="255">
        <v>41091</v>
      </c>
      <c r="F147" s="256">
        <v>41455</v>
      </c>
      <c r="G147" s="257" t="s">
        <v>70</v>
      </c>
      <c r="H147" s="257"/>
      <c r="I147" s="257" t="s">
        <v>71</v>
      </c>
      <c r="J147" s="257"/>
      <c r="K147" s="257"/>
      <c r="L147" s="257" t="s">
        <v>72</v>
      </c>
      <c r="M147" s="257"/>
      <c r="N147" s="257"/>
      <c r="O147" s="257" t="s">
        <v>73</v>
      </c>
      <c r="P147" s="257"/>
      <c r="Q147" s="257"/>
      <c r="R147" s="258" t="s">
        <v>74</v>
      </c>
      <c r="S147" s="259"/>
      <c r="T147" s="259"/>
      <c r="U147" s="259"/>
      <c r="V147" s="232"/>
    </row>
    <row r="148" spans="1:22" x14ac:dyDescent="0.2">
      <c r="A148" s="260"/>
      <c r="B148" s="261"/>
      <c r="C148" s="261"/>
      <c r="D148" s="261"/>
      <c r="E148" s="262"/>
      <c r="F148" s="262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3"/>
      <c r="T148" s="263"/>
      <c r="U148" s="264"/>
      <c r="V148" s="232"/>
    </row>
    <row r="149" spans="1:22" x14ac:dyDescent="0.2">
      <c r="A149" s="376" t="s">
        <v>83</v>
      </c>
      <c r="B149" s="377"/>
      <c r="C149" s="233" t="s">
        <v>61</v>
      </c>
      <c r="D149" s="276">
        <v>0</v>
      </c>
      <c r="E149" s="273"/>
      <c r="F149" s="274"/>
      <c r="G149" s="275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8"/>
      <c r="S149" s="238">
        <f t="shared" ref="S149:S156" si="44">SUM(G149:R149)</f>
        <v>0</v>
      </c>
      <c r="T149" s="239">
        <f t="shared" ref="T149:T155" si="45">D149-S149</f>
        <v>0</v>
      </c>
      <c r="U149" s="240">
        <f t="shared" ref="U149:U155" si="46">IF(S149=0,0,S149/D149)</f>
        <v>0</v>
      </c>
      <c r="V149" s="232"/>
    </row>
    <row r="150" spans="1:22" x14ac:dyDescent="0.2">
      <c r="A150" s="378"/>
      <c r="B150" s="379"/>
      <c r="C150" s="233" t="s">
        <v>62</v>
      </c>
      <c r="D150" s="242">
        <v>0</v>
      </c>
      <c r="E150" s="235"/>
      <c r="F150" s="235"/>
      <c r="G150" s="275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8"/>
      <c r="S150" s="238">
        <f t="shared" si="44"/>
        <v>0</v>
      </c>
      <c r="T150" s="239">
        <f t="shared" si="45"/>
        <v>0</v>
      </c>
      <c r="U150" s="240">
        <f t="shared" si="46"/>
        <v>0</v>
      </c>
      <c r="V150" s="232"/>
    </row>
    <row r="151" spans="1:22" x14ac:dyDescent="0.2">
      <c r="A151" s="378"/>
      <c r="B151" s="379"/>
      <c r="C151" s="241" t="s">
        <v>63</v>
      </c>
      <c r="D151" s="244">
        <v>0</v>
      </c>
      <c r="E151" s="235"/>
      <c r="F151" s="235"/>
      <c r="G151" s="236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8"/>
      <c r="S151" s="238">
        <f t="shared" si="44"/>
        <v>0</v>
      </c>
      <c r="T151" s="239">
        <f t="shared" si="45"/>
        <v>0</v>
      </c>
      <c r="U151" s="240">
        <f t="shared" si="46"/>
        <v>0</v>
      </c>
      <c r="V151" s="232"/>
    </row>
    <row r="152" spans="1:22" x14ac:dyDescent="0.2">
      <c r="A152" s="378"/>
      <c r="B152" s="379"/>
      <c r="C152" s="241" t="s">
        <v>64</v>
      </c>
      <c r="D152" s="244">
        <v>0</v>
      </c>
      <c r="E152" s="235"/>
      <c r="F152" s="235"/>
      <c r="G152" s="236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8"/>
      <c r="S152" s="238">
        <f t="shared" si="44"/>
        <v>0</v>
      </c>
      <c r="T152" s="239">
        <f t="shared" si="45"/>
        <v>0</v>
      </c>
      <c r="U152" s="240">
        <f t="shared" si="46"/>
        <v>0</v>
      </c>
      <c r="V152" s="232"/>
    </row>
    <row r="153" spans="1:22" x14ac:dyDescent="0.2">
      <c r="A153" s="378"/>
      <c r="B153" s="379"/>
      <c r="C153" s="243" t="s">
        <v>65</v>
      </c>
      <c r="D153" s="244">
        <v>0</v>
      </c>
      <c r="E153" s="235"/>
      <c r="F153" s="235"/>
      <c r="G153" s="279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8"/>
      <c r="S153" s="238">
        <f t="shared" si="44"/>
        <v>0</v>
      </c>
      <c r="T153" s="239">
        <f t="shared" si="45"/>
        <v>0</v>
      </c>
      <c r="U153" s="240">
        <f t="shared" si="46"/>
        <v>0</v>
      </c>
      <c r="V153" s="232"/>
    </row>
    <row r="154" spans="1:22" x14ac:dyDescent="0.2">
      <c r="A154" s="378"/>
      <c r="B154" s="379"/>
      <c r="C154" s="233" t="s">
        <v>66</v>
      </c>
      <c r="D154" s="244">
        <v>0</v>
      </c>
      <c r="E154" s="235"/>
      <c r="F154" s="235"/>
      <c r="G154" s="236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8"/>
      <c r="S154" s="238">
        <f t="shared" si="44"/>
        <v>0</v>
      </c>
      <c r="T154" s="239">
        <f t="shared" si="45"/>
        <v>0</v>
      </c>
      <c r="U154" s="240">
        <f t="shared" si="46"/>
        <v>0</v>
      </c>
      <c r="V154" s="232"/>
    </row>
    <row r="155" spans="1:22" x14ac:dyDescent="0.2">
      <c r="A155" s="378"/>
      <c r="B155" s="379"/>
      <c r="C155" s="245" t="s">
        <v>67</v>
      </c>
      <c r="D155" s="244">
        <v>0</v>
      </c>
      <c r="E155" s="246"/>
      <c r="F155" s="246"/>
      <c r="G155" s="236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8"/>
      <c r="S155" s="238">
        <f t="shared" si="44"/>
        <v>0</v>
      </c>
      <c r="T155" s="239">
        <f t="shared" si="45"/>
        <v>0</v>
      </c>
      <c r="U155" s="240">
        <f t="shared" si="46"/>
        <v>0</v>
      </c>
      <c r="V155" s="232"/>
    </row>
    <row r="156" spans="1:22" x14ac:dyDescent="0.2">
      <c r="A156" s="378"/>
      <c r="B156" s="379"/>
      <c r="C156" s="266" t="s">
        <v>69</v>
      </c>
      <c r="D156" s="267"/>
      <c r="E156" s="267"/>
      <c r="F156" s="268"/>
      <c r="G156" s="269">
        <f t="shared" ref="G156:R156" si="47">SUM(G149:G155)</f>
        <v>0</v>
      </c>
      <c r="H156" s="269">
        <f t="shared" si="47"/>
        <v>0</v>
      </c>
      <c r="I156" s="269">
        <f t="shared" si="47"/>
        <v>0</v>
      </c>
      <c r="J156" s="269">
        <f t="shared" si="47"/>
        <v>0</v>
      </c>
      <c r="K156" s="269">
        <f t="shared" si="47"/>
        <v>0</v>
      </c>
      <c r="L156" s="269">
        <f t="shared" si="47"/>
        <v>0</v>
      </c>
      <c r="M156" s="269">
        <f t="shared" si="47"/>
        <v>0</v>
      </c>
      <c r="N156" s="269">
        <f t="shared" si="47"/>
        <v>0</v>
      </c>
      <c r="O156" s="269">
        <f t="shared" si="47"/>
        <v>0</v>
      </c>
      <c r="P156" s="269">
        <f t="shared" si="47"/>
        <v>0</v>
      </c>
      <c r="Q156" s="269">
        <f t="shared" si="47"/>
        <v>0</v>
      </c>
      <c r="R156" s="269">
        <f t="shared" si="47"/>
        <v>0</v>
      </c>
      <c r="S156" s="270">
        <f t="shared" si="44"/>
        <v>0</v>
      </c>
      <c r="T156" s="271">
        <f>SUM(T149:T155)</f>
        <v>0</v>
      </c>
      <c r="U156" s="252" t="e">
        <f>S156/D157</f>
        <v>#DIV/0!</v>
      </c>
      <c r="V156" s="232"/>
    </row>
    <row r="157" spans="1:22" x14ac:dyDescent="0.2">
      <c r="A157" s="380"/>
      <c r="B157" s="381"/>
      <c r="C157" s="253" t="s">
        <v>25</v>
      </c>
      <c r="D157" s="254">
        <f>SUM(D149:D155)</f>
        <v>0</v>
      </c>
      <c r="E157" s="255">
        <v>40360</v>
      </c>
      <c r="F157" s="256">
        <v>40724</v>
      </c>
      <c r="G157" s="257" t="s">
        <v>70</v>
      </c>
      <c r="H157" s="257"/>
      <c r="I157" s="257" t="s">
        <v>71</v>
      </c>
      <c r="J157" s="257"/>
      <c r="K157" s="257"/>
      <c r="L157" s="257" t="s">
        <v>72</v>
      </c>
      <c r="M157" s="257"/>
      <c r="N157" s="257"/>
      <c r="O157" s="257" t="s">
        <v>73</v>
      </c>
      <c r="P157" s="257"/>
      <c r="Q157" s="257"/>
      <c r="R157" s="258" t="s">
        <v>74</v>
      </c>
      <c r="S157" s="259"/>
      <c r="T157" s="259"/>
      <c r="U157" s="259"/>
      <c r="V157" s="232"/>
    </row>
    <row r="158" spans="1:22" x14ac:dyDescent="0.2">
      <c r="A158" s="260"/>
      <c r="B158" s="261"/>
      <c r="C158" s="261"/>
      <c r="D158" s="261"/>
      <c r="E158" s="262"/>
      <c r="F158" s="262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3"/>
      <c r="T158" s="263"/>
      <c r="U158" s="264"/>
      <c r="V158" s="232"/>
    </row>
    <row r="159" spans="1:22" x14ac:dyDescent="0.2">
      <c r="A159" s="376" t="s">
        <v>83</v>
      </c>
      <c r="B159" s="377"/>
      <c r="C159" s="233" t="s">
        <v>61</v>
      </c>
      <c r="D159" s="272">
        <v>0</v>
      </c>
      <c r="E159" s="273"/>
      <c r="F159" s="274"/>
      <c r="G159" s="275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8"/>
      <c r="S159" s="238">
        <f t="shared" ref="S159:S166" si="48">SUM(G159:R159)</f>
        <v>0</v>
      </c>
      <c r="T159" s="239">
        <f>D159-S159</f>
        <v>0</v>
      </c>
      <c r="U159" s="240">
        <f t="shared" ref="U159:U165" si="49">IF(S159=0,0,S159/D159)</f>
        <v>0</v>
      </c>
      <c r="V159" s="232"/>
    </row>
    <row r="160" spans="1:22" x14ac:dyDescent="0.2">
      <c r="A160" s="378"/>
      <c r="B160" s="379"/>
      <c r="C160" s="233" t="s">
        <v>62</v>
      </c>
      <c r="D160" s="242">
        <v>0</v>
      </c>
      <c r="E160" s="235"/>
      <c r="F160" s="235"/>
      <c r="G160" s="275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8"/>
      <c r="S160" s="238">
        <f t="shared" si="48"/>
        <v>0</v>
      </c>
      <c r="T160" s="239">
        <f>D160-S160</f>
        <v>0</v>
      </c>
      <c r="U160" s="240">
        <f t="shared" si="49"/>
        <v>0</v>
      </c>
      <c r="V160" s="232"/>
    </row>
    <row r="161" spans="1:22" x14ac:dyDescent="0.2">
      <c r="A161" s="378"/>
      <c r="B161" s="379"/>
      <c r="C161" s="241" t="s">
        <v>63</v>
      </c>
      <c r="D161" s="234">
        <v>0</v>
      </c>
      <c r="E161" s="235"/>
      <c r="F161" s="235"/>
      <c r="G161" s="236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8"/>
      <c r="S161" s="238">
        <f t="shared" si="48"/>
        <v>0</v>
      </c>
      <c r="T161" s="239">
        <f>D161+S161</f>
        <v>0</v>
      </c>
      <c r="U161" s="240">
        <f t="shared" si="49"/>
        <v>0</v>
      </c>
      <c r="V161" s="232"/>
    </row>
    <row r="162" spans="1:22" x14ac:dyDescent="0.2">
      <c r="A162" s="378"/>
      <c r="B162" s="379"/>
      <c r="C162" s="241" t="s">
        <v>64</v>
      </c>
      <c r="D162" s="234">
        <v>0</v>
      </c>
      <c r="E162" s="235"/>
      <c r="F162" s="235"/>
      <c r="G162" s="236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8"/>
      <c r="S162" s="238">
        <f t="shared" si="48"/>
        <v>0</v>
      </c>
      <c r="T162" s="239">
        <f>D162+S162</f>
        <v>0</v>
      </c>
      <c r="U162" s="240">
        <f t="shared" si="49"/>
        <v>0</v>
      </c>
      <c r="V162" s="232"/>
    </row>
    <row r="163" spans="1:22" x14ac:dyDescent="0.2">
      <c r="A163" s="378"/>
      <c r="B163" s="379"/>
      <c r="C163" s="243" t="s">
        <v>65</v>
      </c>
      <c r="D163" s="234">
        <v>0</v>
      </c>
      <c r="E163" s="235"/>
      <c r="F163" s="235"/>
      <c r="G163" s="279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8"/>
      <c r="S163" s="238">
        <f t="shared" si="48"/>
        <v>0</v>
      </c>
      <c r="T163" s="239">
        <f>D163+S163</f>
        <v>0</v>
      </c>
      <c r="U163" s="240">
        <f t="shared" si="49"/>
        <v>0</v>
      </c>
      <c r="V163" s="232"/>
    </row>
    <row r="164" spans="1:22" x14ac:dyDescent="0.2">
      <c r="A164" s="378"/>
      <c r="B164" s="379"/>
      <c r="C164" s="233" t="s">
        <v>66</v>
      </c>
      <c r="D164" s="234">
        <v>0</v>
      </c>
      <c r="E164" s="235"/>
      <c r="F164" s="235"/>
      <c r="G164" s="236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8"/>
      <c r="S164" s="238">
        <f t="shared" si="48"/>
        <v>0</v>
      </c>
      <c r="T164" s="239"/>
      <c r="U164" s="240">
        <f t="shared" si="49"/>
        <v>0</v>
      </c>
      <c r="V164" s="232"/>
    </row>
    <row r="165" spans="1:22" x14ac:dyDescent="0.2">
      <c r="A165" s="378"/>
      <c r="B165" s="379"/>
      <c r="C165" s="245" t="s">
        <v>67</v>
      </c>
      <c r="D165" s="234">
        <v>0</v>
      </c>
      <c r="E165" s="246"/>
      <c r="F165" s="246"/>
      <c r="G165" s="236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8"/>
      <c r="S165" s="238">
        <f t="shared" si="48"/>
        <v>0</v>
      </c>
      <c r="T165" s="239">
        <f>D165+S165</f>
        <v>0</v>
      </c>
      <c r="U165" s="240">
        <f t="shared" si="49"/>
        <v>0</v>
      </c>
      <c r="V165" s="232"/>
    </row>
    <row r="166" spans="1:22" x14ac:dyDescent="0.2">
      <c r="A166" s="378"/>
      <c r="B166" s="379"/>
      <c r="C166" s="266" t="s">
        <v>69</v>
      </c>
      <c r="D166" s="267"/>
      <c r="E166" s="267"/>
      <c r="F166" s="268"/>
      <c r="G166" s="269">
        <f t="shared" ref="G166:R166" si="50">SUM(G159:G165)</f>
        <v>0</v>
      </c>
      <c r="H166" s="269">
        <f t="shared" si="50"/>
        <v>0</v>
      </c>
      <c r="I166" s="269">
        <f t="shared" si="50"/>
        <v>0</v>
      </c>
      <c r="J166" s="269">
        <f t="shared" si="50"/>
        <v>0</v>
      </c>
      <c r="K166" s="269">
        <f t="shared" si="50"/>
        <v>0</v>
      </c>
      <c r="L166" s="269">
        <f t="shared" si="50"/>
        <v>0</v>
      </c>
      <c r="M166" s="269">
        <f t="shared" si="50"/>
        <v>0</v>
      </c>
      <c r="N166" s="269">
        <f t="shared" si="50"/>
        <v>0</v>
      </c>
      <c r="O166" s="269">
        <f t="shared" si="50"/>
        <v>0</v>
      </c>
      <c r="P166" s="269">
        <f t="shared" si="50"/>
        <v>0</v>
      </c>
      <c r="Q166" s="269">
        <f t="shared" si="50"/>
        <v>0</v>
      </c>
      <c r="R166" s="269">
        <f t="shared" si="50"/>
        <v>0</v>
      </c>
      <c r="S166" s="270">
        <f t="shared" si="48"/>
        <v>0</v>
      </c>
      <c r="T166" s="271">
        <f>SUM(T165)</f>
        <v>0</v>
      </c>
      <c r="U166" s="252" t="e">
        <f>S166/D167</f>
        <v>#DIV/0!</v>
      </c>
      <c r="V166" s="232"/>
    </row>
    <row r="167" spans="1:22" x14ac:dyDescent="0.2">
      <c r="A167" s="380"/>
      <c r="B167" s="381"/>
      <c r="C167" s="253" t="s">
        <v>25</v>
      </c>
      <c r="D167" s="254">
        <f>SUM(D159:D165)</f>
        <v>0</v>
      </c>
      <c r="E167" s="255">
        <v>40360</v>
      </c>
      <c r="F167" s="256">
        <v>40724</v>
      </c>
      <c r="G167" s="257" t="s">
        <v>70</v>
      </c>
      <c r="H167" s="257"/>
      <c r="I167" s="257" t="s">
        <v>71</v>
      </c>
      <c r="J167" s="257"/>
      <c r="K167" s="257"/>
      <c r="L167" s="257" t="s">
        <v>72</v>
      </c>
      <c r="M167" s="257"/>
      <c r="N167" s="257"/>
      <c r="O167" s="257" t="s">
        <v>73</v>
      </c>
      <c r="P167" s="257"/>
      <c r="Q167" s="257"/>
      <c r="R167" s="258" t="s">
        <v>74</v>
      </c>
      <c r="S167" s="259"/>
      <c r="T167" s="259"/>
      <c r="U167" s="259"/>
      <c r="V167" s="232"/>
    </row>
    <row r="168" spans="1:22" x14ac:dyDescent="0.2">
      <c r="A168" s="260"/>
      <c r="B168" s="261"/>
      <c r="C168" s="261"/>
      <c r="D168" s="261"/>
      <c r="E168" s="262"/>
      <c r="F168" s="262"/>
      <c r="G168" s="261" t="s">
        <v>76</v>
      </c>
      <c r="H168" s="261" t="s">
        <v>77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3"/>
      <c r="T168" s="263"/>
      <c r="U168" s="264"/>
      <c r="V168" s="232"/>
    </row>
    <row r="169" spans="1:22" x14ac:dyDescent="0.2">
      <c r="A169" s="376" t="s">
        <v>83</v>
      </c>
      <c r="B169" s="377"/>
      <c r="C169" s="233" t="s">
        <v>61</v>
      </c>
      <c r="D169" s="234">
        <v>0</v>
      </c>
      <c r="E169" s="235"/>
      <c r="F169" s="235"/>
      <c r="G169" s="236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8"/>
      <c r="S169" s="238">
        <f t="shared" ref="S169:S176" si="51">SUM(G169:R169)</f>
        <v>0</v>
      </c>
      <c r="T169" s="239">
        <f t="shared" ref="T169:T175" si="52">D169-S169</f>
        <v>0</v>
      </c>
      <c r="U169" s="240">
        <f t="shared" ref="U169:U175" si="53">IF(S169=0,0,S169/D169)</f>
        <v>0</v>
      </c>
      <c r="V169" s="232"/>
    </row>
    <row r="170" spans="1:22" x14ac:dyDescent="0.2">
      <c r="A170" s="378"/>
      <c r="B170" s="379"/>
      <c r="C170" s="233" t="s">
        <v>62</v>
      </c>
      <c r="D170" s="234">
        <v>0</v>
      </c>
      <c r="E170" s="235"/>
      <c r="F170" s="235"/>
      <c r="G170" s="236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8"/>
      <c r="S170" s="238">
        <f t="shared" si="51"/>
        <v>0</v>
      </c>
      <c r="T170" s="239">
        <f t="shared" si="52"/>
        <v>0</v>
      </c>
      <c r="U170" s="240">
        <f t="shared" si="53"/>
        <v>0</v>
      </c>
      <c r="V170" s="232"/>
    </row>
    <row r="171" spans="1:22" x14ac:dyDescent="0.2">
      <c r="A171" s="378"/>
      <c r="B171" s="379"/>
      <c r="C171" s="241" t="s">
        <v>63</v>
      </c>
      <c r="D171" s="234">
        <v>0</v>
      </c>
      <c r="E171" s="235"/>
      <c r="F171" s="235"/>
      <c r="G171" s="236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8"/>
      <c r="S171" s="238">
        <f t="shared" si="51"/>
        <v>0</v>
      </c>
      <c r="T171" s="239">
        <f t="shared" si="52"/>
        <v>0</v>
      </c>
      <c r="U171" s="240">
        <f t="shared" si="53"/>
        <v>0</v>
      </c>
      <c r="V171" s="232"/>
    </row>
    <row r="172" spans="1:22" x14ac:dyDescent="0.2">
      <c r="A172" s="378"/>
      <c r="B172" s="379"/>
      <c r="C172" s="241" t="s">
        <v>75</v>
      </c>
      <c r="D172" s="234">
        <v>0</v>
      </c>
      <c r="E172" s="235"/>
      <c r="F172" s="235"/>
      <c r="G172" s="236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8"/>
      <c r="S172" s="238">
        <f t="shared" si="51"/>
        <v>0</v>
      </c>
      <c r="T172" s="239">
        <f t="shared" si="52"/>
        <v>0</v>
      </c>
      <c r="U172" s="240">
        <f t="shared" si="53"/>
        <v>0</v>
      </c>
      <c r="V172" s="232"/>
    </row>
    <row r="173" spans="1:22" x14ac:dyDescent="0.2">
      <c r="A173" s="378"/>
      <c r="B173" s="379"/>
      <c r="C173" s="243" t="s">
        <v>65</v>
      </c>
      <c r="D173" s="234">
        <v>0</v>
      </c>
      <c r="E173" s="235"/>
      <c r="F173" s="235"/>
      <c r="G173" s="279"/>
      <c r="H173" s="236"/>
      <c r="I173" s="237"/>
      <c r="J173" s="237"/>
      <c r="K173" s="237"/>
      <c r="L173" s="237"/>
      <c r="M173" s="237"/>
      <c r="N173" s="237"/>
      <c r="O173" s="237"/>
      <c r="P173" s="237"/>
      <c r="Q173" s="237"/>
      <c r="R173" s="238"/>
      <c r="S173" s="238">
        <f t="shared" si="51"/>
        <v>0</v>
      </c>
      <c r="T173" s="239">
        <f t="shared" si="52"/>
        <v>0</v>
      </c>
      <c r="U173" s="240">
        <f t="shared" si="53"/>
        <v>0</v>
      </c>
      <c r="V173" s="232"/>
    </row>
    <row r="174" spans="1:22" x14ac:dyDescent="0.2">
      <c r="A174" s="378"/>
      <c r="B174" s="379"/>
      <c r="C174" s="233" t="s">
        <v>66</v>
      </c>
      <c r="D174" s="234">
        <v>0</v>
      </c>
      <c r="E174" s="235"/>
      <c r="F174" s="235"/>
      <c r="G174" s="236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8"/>
      <c r="S174" s="238">
        <f t="shared" si="51"/>
        <v>0</v>
      </c>
      <c r="T174" s="239">
        <f t="shared" si="52"/>
        <v>0</v>
      </c>
      <c r="U174" s="240">
        <f t="shared" si="53"/>
        <v>0</v>
      </c>
      <c r="V174" s="232"/>
    </row>
    <row r="175" spans="1:22" x14ac:dyDescent="0.2">
      <c r="A175" s="378"/>
      <c r="B175" s="379"/>
      <c r="C175" s="245" t="s">
        <v>67</v>
      </c>
      <c r="D175" s="234">
        <v>0</v>
      </c>
      <c r="E175" s="246"/>
      <c r="F175" s="246"/>
      <c r="G175" s="236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8"/>
      <c r="S175" s="238">
        <f t="shared" si="51"/>
        <v>0</v>
      </c>
      <c r="T175" s="239">
        <f t="shared" si="52"/>
        <v>0</v>
      </c>
      <c r="U175" s="240">
        <f t="shared" si="53"/>
        <v>0</v>
      </c>
      <c r="V175" s="232"/>
    </row>
    <row r="176" spans="1:22" x14ac:dyDescent="0.2">
      <c r="A176" s="378"/>
      <c r="B176" s="379"/>
      <c r="C176" s="266" t="s">
        <v>69</v>
      </c>
      <c r="D176" s="267"/>
      <c r="E176" s="267"/>
      <c r="F176" s="268"/>
      <c r="G176" s="269">
        <f>SUM(G169:G175)</f>
        <v>0</v>
      </c>
      <c r="H176" s="269">
        <f t="shared" ref="H176:R176" si="54">SUM(H169:H175)</f>
        <v>0</v>
      </c>
      <c r="I176" s="269">
        <f t="shared" si="54"/>
        <v>0</v>
      </c>
      <c r="J176" s="269">
        <f t="shared" si="54"/>
        <v>0</v>
      </c>
      <c r="K176" s="269">
        <f t="shared" si="54"/>
        <v>0</v>
      </c>
      <c r="L176" s="269">
        <f t="shared" si="54"/>
        <v>0</v>
      </c>
      <c r="M176" s="269">
        <f t="shared" si="54"/>
        <v>0</v>
      </c>
      <c r="N176" s="269">
        <f t="shared" si="54"/>
        <v>0</v>
      </c>
      <c r="O176" s="269">
        <f t="shared" si="54"/>
        <v>0</v>
      </c>
      <c r="P176" s="269">
        <f t="shared" si="54"/>
        <v>0</v>
      </c>
      <c r="Q176" s="269">
        <f t="shared" si="54"/>
        <v>0</v>
      </c>
      <c r="R176" s="269">
        <f t="shared" si="54"/>
        <v>0</v>
      </c>
      <c r="S176" s="270">
        <f t="shared" si="51"/>
        <v>0</v>
      </c>
      <c r="T176" s="271">
        <f>SUM(T175)</f>
        <v>0</v>
      </c>
      <c r="U176" s="252" t="e">
        <f>S176/D177</f>
        <v>#DIV/0!</v>
      </c>
      <c r="V176" s="232"/>
    </row>
    <row r="177" spans="1:22" x14ac:dyDescent="0.2">
      <c r="A177" s="380"/>
      <c r="B177" s="381"/>
      <c r="C177" s="253" t="s">
        <v>25</v>
      </c>
      <c r="D177" s="254">
        <f>SUM(D169:D175)</f>
        <v>0</v>
      </c>
      <c r="E177" s="255">
        <v>40360</v>
      </c>
      <c r="F177" s="256">
        <v>40724</v>
      </c>
      <c r="G177" s="257" t="s">
        <v>70</v>
      </c>
      <c r="H177" s="257"/>
      <c r="I177" s="257" t="s">
        <v>71</v>
      </c>
      <c r="J177" s="257"/>
      <c r="K177" s="257"/>
      <c r="L177" s="257" t="s">
        <v>72</v>
      </c>
      <c r="M177" s="257"/>
      <c r="N177" s="257"/>
      <c r="O177" s="257" t="s">
        <v>73</v>
      </c>
      <c r="P177" s="257"/>
      <c r="Q177" s="257"/>
      <c r="R177" s="258" t="s">
        <v>74</v>
      </c>
      <c r="S177" s="280"/>
      <c r="T177" s="280"/>
      <c r="U177" s="280"/>
      <c r="V177" s="232"/>
    </row>
    <row r="178" spans="1:22" x14ac:dyDescent="0.2">
      <c r="A178" s="260"/>
      <c r="B178" s="261"/>
      <c r="C178" s="261"/>
      <c r="D178" s="261"/>
      <c r="E178" s="262"/>
      <c r="F178" s="262"/>
      <c r="G178" s="261" t="s">
        <v>76</v>
      </c>
      <c r="H178" s="261" t="s">
        <v>77</v>
      </c>
      <c r="I178" s="261" t="s">
        <v>78</v>
      </c>
      <c r="J178" s="261" t="s">
        <v>79</v>
      </c>
      <c r="K178" s="261" t="s">
        <v>80</v>
      </c>
      <c r="L178" s="261"/>
      <c r="M178" s="261"/>
      <c r="N178" s="261"/>
      <c r="O178" s="261"/>
      <c r="P178" s="261"/>
      <c r="Q178" s="261"/>
      <c r="R178" s="261"/>
      <c r="S178" s="263"/>
      <c r="T178" s="263"/>
      <c r="U178" s="264"/>
      <c r="V178" s="232"/>
    </row>
    <row r="179" spans="1:22" x14ac:dyDescent="0.2">
      <c r="A179" s="376" t="s">
        <v>83</v>
      </c>
      <c r="B179" s="377"/>
      <c r="C179" s="233" t="s">
        <v>61</v>
      </c>
      <c r="D179" s="234">
        <v>0</v>
      </c>
      <c r="E179" s="235"/>
      <c r="F179" s="235"/>
      <c r="G179" s="236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8"/>
      <c r="S179" s="238">
        <f t="shared" ref="S179:S186" si="55">SUM(G179:R179)</f>
        <v>0</v>
      </c>
      <c r="T179" s="239">
        <f t="shared" ref="T179:T185" si="56">D179-S179</f>
        <v>0</v>
      </c>
      <c r="U179" s="240">
        <f t="shared" ref="U179:U185" si="57">IF(S179=0,0,S179/D179)</f>
        <v>0</v>
      </c>
      <c r="V179" s="232"/>
    </row>
    <row r="180" spans="1:22" x14ac:dyDescent="0.2">
      <c r="A180" s="378"/>
      <c r="B180" s="379"/>
      <c r="C180" s="233" t="s">
        <v>62</v>
      </c>
      <c r="D180" s="234">
        <v>0</v>
      </c>
      <c r="E180" s="235"/>
      <c r="F180" s="235"/>
      <c r="G180" s="236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8"/>
      <c r="S180" s="238">
        <f t="shared" si="55"/>
        <v>0</v>
      </c>
      <c r="T180" s="239">
        <f t="shared" si="56"/>
        <v>0</v>
      </c>
      <c r="U180" s="240">
        <f t="shared" si="57"/>
        <v>0</v>
      </c>
      <c r="V180" s="232"/>
    </row>
    <row r="181" spans="1:22" x14ac:dyDescent="0.2">
      <c r="A181" s="378"/>
      <c r="B181" s="379"/>
      <c r="C181" s="241" t="s">
        <v>63</v>
      </c>
      <c r="D181" s="234">
        <v>0</v>
      </c>
      <c r="E181" s="235"/>
      <c r="F181" s="235"/>
      <c r="G181" s="236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8"/>
      <c r="S181" s="238">
        <f t="shared" si="55"/>
        <v>0</v>
      </c>
      <c r="T181" s="239">
        <f t="shared" si="56"/>
        <v>0</v>
      </c>
      <c r="U181" s="240">
        <f t="shared" si="57"/>
        <v>0</v>
      </c>
      <c r="V181" s="232"/>
    </row>
    <row r="182" spans="1:22" x14ac:dyDescent="0.2">
      <c r="A182" s="378"/>
      <c r="B182" s="379"/>
      <c r="C182" s="241" t="s">
        <v>75</v>
      </c>
      <c r="D182" s="234">
        <v>0</v>
      </c>
      <c r="E182" s="235"/>
      <c r="F182" s="235"/>
      <c r="G182" s="236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8"/>
      <c r="S182" s="238">
        <f t="shared" si="55"/>
        <v>0</v>
      </c>
      <c r="T182" s="239">
        <f t="shared" si="56"/>
        <v>0</v>
      </c>
      <c r="U182" s="240">
        <f t="shared" si="57"/>
        <v>0</v>
      </c>
      <c r="V182" s="232"/>
    </row>
    <row r="183" spans="1:22" x14ac:dyDescent="0.2">
      <c r="A183" s="378"/>
      <c r="B183" s="379"/>
      <c r="C183" s="243" t="s">
        <v>65</v>
      </c>
      <c r="D183" s="234">
        <v>0</v>
      </c>
      <c r="E183" s="235"/>
      <c r="F183" s="235"/>
      <c r="G183" s="236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8"/>
      <c r="S183" s="238">
        <f t="shared" si="55"/>
        <v>0</v>
      </c>
      <c r="T183" s="239">
        <f t="shared" si="56"/>
        <v>0</v>
      </c>
      <c r="U183" s="240">
        <f t="shared" si="57"/>
        <v>0</v>
      </c>
      <c r="V183" s="232"/>
    </row>
    <row r="184" spans="1:22" x14ac:dyDescent="0.2">
      <c r="A184" s="378"/>
      <c r="B184" s="379"/>
      <c r="C184" s="233" t="s">
        <v>66</v>
      </c>
      <c r="D184" s="234">
        <v>0</v>
      </c>
      <c r="E184" s="235"/>
      <c r="F184" s="235"/>
      <c r="G184" s="236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8"/>
      <c r="S184" s="238">
        <f t="shared" si="55"/>
        <v>0</v>
      </c>
      <c r="T184" s="239">
        <f t="shared" si="56"/>
        <v>0</v>
      </c>
      <c r="U184" s="240">
        <f t="shared" si="57"/>
        <v>0</v>
      </c>
      <c r="V184" s="232"/>
    </row>
    <row r="185" spans="1:22" x14ac:dyDescent="0.2">
      <c r="A185" s="378"/>
      <c r="B185" s="379"/>
      <c r="C185" s="245" t="s">
        <v>67</v>
      </c>
      <c r="D185" s="234">
        <v>0</v>
      </c>
      <c r="E185" s="246"/>
      <c r="F185" s="246"/>
      <c r="G185" s="236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8"/>
      <c r="S185" s="238">
        <f t="shared" si="55"/>
        <v>0</v>
      </c>
      <c r="T185" s="239">
        <f t="shared" si="56"/>
        <v>0</v>
      </c>
      <c r="U185" s="240">
        <f t="shared" si="57"/>
        <v>0</v>
      </c>
      <c r="V185" s="232"/>
    </row>
    <row r="186" spans="1:22" x14ac:dyDescent="0.2">
      <c r="A186" s="378"/>
      <c r="B186" s="379"/>
      <c r="C186" s="266" t="s">
        <v>69</v>
      </c>
      <c r="D186" s="267"/>
      <c r="E186" s="267"/>
      <c r="F186" s="268"/>
      <c r="G186" s="269">
        <f t="shared" ref="G186:R186" si="58">SUM(G179:G185)</f>
        <v>0</v>
      </c>
      <c r="H186" s="269">
        <f t="shared" si="58"/>
        <v>0</v>
      </c>
      <c r="I186" s="269">
        <f t="shared" si="58"/>
        <v>0</v>
      </c>
      <c r="J186" s="269">
        <f>SUM(J179:J185)</f>
        <v>0</v>
      </c>
      <c r="K186" s="269">
        <f t="shared" si="58"/>
        <v>0</v>
      </c>
      <c r="L186" s="269">
        <f t="shared" si="58"/>
        <v>0</v>
      </c>
      <c r="M186" s="269">
        <f t="shared" si="58"/>
        <v>0</v>
      </c>
      <c r="N186" s="269">
        <f t="shared" si="58"/>
        <v>0</v>
      </c>
      <c r="O186" s="269">
        <f t="shared" si="58"/>
        <v>0</v>
      </c>
      <c r="P186" s="269">
        <f t="shared" si="58"/>
        <v>0</v>
      </c>
      <c r="Q186" s="269">
        <f t="shared" si="58"/>
        <v>0</v>
      </c>
      <c r="R186" s="269">
        <f t="shared" si="58"/>
        <v>0</v>
      </c>
      <c r="S186" s="270">
        <f t="shared" si="55"/>
        <v>0</v>
      </c>
      <c r="T186" s="271">
        <f>SUM(T179:T185)</f>
        <v>0</v>
      </c>
      <c r="U186" s="252" t="e">
        <f>S186/D187</f>
        <v>#DIV/0!</v>
      </c>
      <c r="V186" s="232"/>
    </row>
    <row r="187" spans="1:22" x14ac:dyDescent="0.2">
      <c r="A187" s="380"/>
      <c r="B187" s="381"/>
      <c r="C187" s="253" t="s">
        <v>25</v>
      </c>
      <c r="D187" s="254">
        <f>SUM(D179:D185)</f>
        <v>0</v>
      </c>
      <c r="E187" s="255">
        <v>40360</v>
      </c>
      <c r="F187" s="256">
        <v>40724</v>
      </c>
      <c r="G187" s="257" t="s">
        <v>70</v>
      </c>
      <c r="H187" s="257"/>
      <c r="I187" s="257" t="s">
        <v>71</v>
      </c>
      <c r="J187" s="257"/>
      <c r="K187" s="257"/>
      <c r="L187" s="257" t="s">
        <v>72</v>
      </c>
      <c r="M187" s="257"/>
      <c r="N187" s="257"/>
      <c r="O187" s="257" t="s">
        <v>73</v>
      </c>
      <c r="P187" s="257"/>
      <c r="Q187" s="257"/>
      <c r="R187" s="258" t="s">
        <v>74</v>
      </c>
      <c r="S187" s="280"/>
      <c r="T187" s="280"/>
      <c r="U187" s="280"/>
      <c r="V187" s="232"/>
    </row>
    <row r="188" spans="1:22" x14ac:dyDescent="0.2">
      <c r="A188" s="260"/>
      <c r="B188" s="261"/>
      <c r="C188" s="261"/>
      <c r="D188" s="261"/>
      <c r="E188" s="262"/>
      <c r="F188" s="262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3"/>
      <c r="T188" s="263"/>
      <c r="U188" s="264"/>
      <c r="V188" s="232"/>
    </row>
    <row r="189" spans="1:22" x14ac:dyDescent="0.2">
      <c r="A189" s="376" t="s">
        <v>83</v>
      </c>
      <c r="B189" s="377"/>
      <c r="C189" s="233" t="s">
        <v>61</v>
      </c>
      <c r="D189" s="234">
        <v>0</v>
      </c>
      <c r="E189" s="235"/>
      <c r="F189" s="235"/>
      <c r="G189" s="236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8"/>
      <c r="S189" s="238">
        <f t="shared" ref="S189:S196" si="59">SUM(G189:R189)</f>
        <v>0</v>
      </c>
      <c r="T189" s="239">
        <f t="shared" ref="T189:T195" si="60">D189-S189</f>
        <v>0</v>
      </c>
      <c r="U189" s="240">
        <f t="shared" ref="U189:U195" si="61">IF(S189=0,0,S189/D189)</f>
        <v>0</v>
      </c>
      <c r="V189" s="232"/>
    </row>
    <row r="190" spans="1:22" x14ac:dyDescent="0.2">
      <c r="A190" s="378"/>
      <c r="B190" s="379"/>
      <c r="C190" s="233" t="s">
        <v>62</v>
      </c>
      <c r="D190" s="234">
        <v>0</v>
      </c>
      <c r="E190" s="235"/>
      <c r="F190" s="235"/>
      <c r="G190" s="236"/>
      <c r="H190" s="281"/>
      <c r="I190" s="237"/>
      <c r="J190" s="237"/>
      <c r="K190" s="237"/>
      <c r="L190" s="237"/>
      <c r="M190" s="237"/>
      <c r="N190" s="237"/>
      <c r="O190" s="237"/>
      <c r="P190" s="237"/>
      <c r="Q190" s="237"/>
      <c r="R190" s="238"/>
      <c r="S190" s="238">
        <f t="shared" si="59"/>
        <v>0</v>
      </c>
      <c r="T190" s="239">
        <f t="shared" si="60"/>
        <v>0</v>
      </c>
      <c r="U190" s="240">
        <f t="shared" si="61"/>
        <v>0</v>
      </c>
      <c r="V190" s="232"/>
    </row>
    <row r="191" spans="1:22" x14ac:dyDescent="0.2">
      <c r="A191" s="378"/>
      <c r="B191" s="379"/>
      <c r="C191" s="241" t="s">
        <v>63</v>
      </c>
      <c r="D191" s="234">
        <v>0</v>
      </c>
      <c r="E191" s="235"/>
      <c r="F191" s="235"/>
      <c r="G191" s="236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8"/>
      <c r="S191" s="238">
        <f t="shared" si="59"/>
        <v>0</v>
      </c>
      <c r="T191" s="239">
        <f t="shared" si="60"/>
        <v>0</v>
      </c>
      <c r="U191" s="240">
        <f t="shared" si="61"/>
        <v>0</v>
      </c>
      <c r="V191" s="232"/>
    </row>
    <row r="192" spans="1:22" x14ac:dyDescent="0.2">
      <c r="A192" s="378"/>
      <c r="B192" s="379"/>
      <c r="C192" s="241" t="s">
        <v>75</v>
      </c>
      <c r="D192" s="234">
        <v>0</v>
      </c>
      <c r="E192" s="235"/>
      <c r="F192" s="235"/>
      <c r="G192" s="236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8"/>
      <c r="S192" s="238">
        <f t="shared" si="59"/>
        <v>0</v>
      </c>
      <c r="T192" s="239">
        <f t="shared" si="60"/>
        <v>0</v>
      </c>
      <c r="U192" s="240">
        <f t="shared" si="61"/>
        <v>0</v>
      </c>
      <c r="V192" s="232"/>
    </row>
    <row r="193" spans="1:22" x14ac:dyDescent="0.2">
      <c r="A193" s="378"/>
      <c r="B193" s="379"/>
      <c r="C193" s="243" t="s">
        <v>65</v>
      </c>
      <c r="D193" s="234">
        <v>0</v>
      </c>
      <c r="E193" s="235"/>
      <c r="F193" s="235"/>
      <c r="G193" s="236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8"/>
      <c r="S193" s="238">
        <f t="shared" si="59"/>
        <v>0</v>
      </c>
      <c r="T193" s="239">
        <f t="shared" si="60"/>
        <v>0</v>
      </c>
      <c r="U193" s="240">
        <f t="shared" si="61"/>
        <v>0</v>
      </c>
      <c r="V193" s="232"/>
    </row>
    <row r="194" spans="1:22" x14ac:dyDescent="0.2">
      <c r="A194" s="378"/>
      <c r="B194" s="379"/>
      <c r="C194" s="233" t="s">
        <v>66</v>
      </c>
      <c r="D194" s="234">
        <v>0</v>
      </c>
      <c r="E194" s="235"/>
      <c r="F194" s="235"/>
      <c r="G194" s="236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8"/>
      <c r="S194" s="238">
        <f t="shared" si="59"/>
        <v>0</v>
      </c>
      <c r="T194" s="239">
        <f t="shared" si="60"/>
        <v>0</v>
      </c>
      <c r="U194" s="240">
        <f t="shared" si="61"/>
        <v>0</v>
      </c>
      <c r="V194" s="232"/>
    </row>
    <row r="195" spans="1:22" x14ac:dyDescent="0.2">
      <c r="A195" s="378"/>
      <c r="B195" s="379"/>
      <c r="C195" s="245" t="s">
        <v>67</v>
      </c>
      <c r="D195" s="234">
        <v>0</v>
      </c>
      <c r="E195" s="246"/>
      <c r="F195" s="246"/>
      <c r="G195" s="236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8"/>
      <c r="S195" s="238">
        <f t="shared" si="59"/>
        <v>0</v>
      </c>
      <c r="T195" s="239">
        <f t="shared" si="60"/>
        <v>0</v>
      </c>
      <c r="U195" s="240">
        <f t="shared" si="61"/>
        <v>0</v>
      </c>
      <c r="V195" s="232"/>
    </row>
    <row r="196" spans="1:22" x14ac:dyDescent="0.2">
      <c r="A196" s="378"/>
      <c r="B196" s="379"/>
      <c r="C196" s="266" t="s">
        <v>69</v>
      </c>
      <c r="D196" s="267"/>
      <c r="E196" s="267"/>
      <c r="F196" s="268"/>
      <c r="G196" s="269">
        <f t="shared" ref="G196:R196" si="62">SUM(G189:G195)</f>
        <v>0</v>
      </c>
      <c r="H196" s="269">
        <f t="shared" si="62"/>
        <v>0</v>
      </c>
      <c r="I196" s="269">
        <f t="shared" si="62"/>
        <v>0</v>
      </c>
      <c r="J196" s="269">
        <f t="shared" si="62"/>
        <v>0</v>
      </c>
      <c r="K196" s="269">
        <f t="shared" si="62"/>
        <v>0</v>
      </c>
      <c r="L196" s="269">
        <f t="shared" si="62"/>
        <v>0</v>
      </c>
      <c r="M196" s="269">
        <f t="shared" si="62"/>
        <v>0</v>
      </c>
      <c r="N196" s="269">
        <f t="shared" si="62"/>
        <v>0</v>
      </c>
      <c r="O196" s="269">
        <f t="shared" si="62"/>
        <v>0</v>
      </c>
      <c r="P196" s="269">
        <f t="shared" si="62"/>
        <v>0</v>
      </c>
      <c r="Q196" s="269">
        <f t="shared" si="62"/>
        <v>0</v>
      </c>
      <c r="R196" s="269">
        <f t="shared" si="62"/>
        <v>0</v>
      </c>
      <c r="S196" s="270">
        <f t="shared" si="59"/>
        <v>0</v>
      </c>
      <c r="T196" s="271">
        <f>SUM(T189:T195)</f>
        <v>0</v>
      </c>
      <c r="U196" s="252" t="e">
        <f>S196/D197</f>
        <v>#DIV/0!</v>
      </c>
      <c r="V196" s="232"/>
    </row>
    <row r="197" spans="1:22" x14ac:dyDescent="0.2">
      <c r="A197" s="380"/>
      <c r="B197" s="381"/>
      <c r="C197" s="253" t="s">
        <v>25</v>
      </c>
      <c r="D197" s="254">
        <f>SUM(D189:D195)</f>
        <v>0</v>
      </c>
      <c r="E197" s="255">
        <v>40455</v>
      </c>
      <c r="F197" s="256">
        <v>40724</v>
      </c>
      <c r="G197" s="257" t="s">
        <v>70</v>
      </c>
      <c r="H197" s="257"/>
      <c r="I197" s="257" t="s">
        <v>71</v>
      </c>
      <c r="J197" s="257"/>
      <c r="K197" s="257"/>
      <c r="L197" s="257" t="s">
        <v>72</v>
      </c>
      <c r="M197" s="257"/>
      <c r="N197" s="257"/>
      <c r="O197" s="257" t="s">
        <v>73</v>
      </c>
      <c r="P197" s="257"/>
      <c r="Q197" s="257"/>
      <c r="R197" s="258" t="s">
        <v>74</v>
      </c>
      <c r="S197" s="280"/>
      <c r="T197" s="280"/>
      <c r="U197" s="280"/>
      <c r="V197" s="232"/>
    </row>
    <row r="198" spans="1:22" x14ac:dyDescent="0.2">
      <c r="A198" s="260"/>
      <c r="B198" s="261"/>
      <c r="C198" s="261"/>
      <c r="D198" s="261"/>
      <c r="E198" s="262"/>
      <c r="F198" s="262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3"/>
      <c r="T198" s="263"/>
      <c r="U198" s="264"/>
      <c r="V198" s="232"/>
    </row>
    <row r="199" spans="1:22" x14ac:dyDescent="0.2">
      <c r="A199" s="376" t="s">
        <v>83</v>
      </c>
      <c r="B199" s="377"/>
      <c r="C199" s="233" t="s">
        <v>61</v>
      </c>
      <c r="D199" s="234">
        <v>0</v>
      </c>
      <c r="E199" s="235"/>
      <c r="F199" s="235"/>
      <c r="G199" s="236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8"/>
      <c r="S199" s="238">
        <f t="shared" ref="S199:S206" si="63">SUM(G199:R199)</f>
        <v>0</v>
      </c>
      <c r="T199" s="239">
        <f t="shared" ref="T199:T205" si="64">D199-S199</f>
        <v>0</v>
      </c>
      <c r="U199" s="240">
        <f t="shared" ref="U199:U205" si="65">IF(S199=0,0,S199/D199)</f>
        <v>0</v>
      </c>
      <c r="V199" s="232"/>
    </row>
    <row r="200" spans="1:22" x14ac:dyDescent="0.2">
      <c r="A200" s="378"/>
      <c r="B200" s="379"/>
      <c r="C200" s="233" t="s">
        <v>62</v>
      </c>
      <c r="D200" s="234">
        <v>0</v>
      </c>
      <c r="E200" s="235"/>
      <c r="F200" s="235"/>
      <c r="G200" s="236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8"/>
      <c r="S200" s="238">
        <f t="shared" si="63"/>
        <v>0</v>
      </c>
      <c r="T200" s="239">
        <f t="shared" si="64"/>
        <v>0</v>
      </c>
      <c r="U200" s="240">
        <f t="shared" si="65"/>
        <v>0</v>
      </c>
      <c r="V200" s="232"/>
    </row>
    <row r="201" spans="1:22" x14ac:dyDescent="0.2">
      <c r="A201" s="378"/>
      <c r="B201" s="379"/>
      <c r="C201" s="241" t="s">
        <v>63</v>
      </c>
      <c r="D201" s="234">
        <v>0</v>
      </c>
      <c r="E201" s="235"/>
      <c r="F201" s="235"/>
      <c r="G201" s="236"/>
      <c r="H201" s="236"/>
      <c r="I201" s="236"/>
      <c r="J201" s="237"/>
      <c r="K201" s="237"/>
      <c r="L201" s="237"/>
      <c r="M201" s="237"/>
      <c r="N201" s="237"/>
      <c r="O201" s="237"/>
      <c r="P201" s="237"/>
      <c r="Q201" s="237"/>
      <c r="R201" s="238"/>
      <c r="S201" s="238">
        <f t="shared" si="63"/>
        <v>0</v>
      </c>
      <c r="T201" s="239">
        <f t="shared" si="64"/>
        <v>0</v>
      </c>
      <c r="U201" s="240">
        <f t="shared" si="65"/>
        <v>0</v>
      </c>
      <c r="V201" s="232"/>
    </row>
    <row r="202" spans="1:22" x14ac:dyDescent="0.2">
      <c r="A202" s="378"/>
      <c r="B202" s="379"/>
      <c r="C202" s="241" t="s">
        <v>75</v>
      </c>
      <c r="D202" s="234">
        <v>0</v>
      </c>
      <c r="E202" s="235"/>
      <c r="F202" s="235"/>
      <c r="G202" s="236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8"/>
      <c r="S202" s="238">
        <f t="shared" si="63"/>
        <v>0</v>
      </c>
      <c r="T202" s="239">
        <f t="shared" si="64"/>
        <v>0</v>
      </c>
      <c r="U202" s="240">
        <f t="shared" si="65"/>
        <v>0</v>
      </c>
      <c r="V202" s="232"/>
    </row>
    <row r="203" spans="1:22" x14ac:dyDescent="0.2">
      <c r="A203" s="378"/>
      <c r="B203" s="379"/>
      <c r="C203" s="243" t="s">
        <v>65</v>
      </c>
      <c r="D203" s="234">
        <v>0</v>
      </c>
      <c r="E203" s="235"/>
      <c r="F203" s="235"/>
      <c r="G203" s="236"/>
      <c r="H203" s="236"/>
      <c r="I203" s="236"/>
      <c r="J203" s="237"/>
      <c r="K203" s="237"/>
      <c r="L203" s="237"/>
      <c r="M203" s="237"/>
      <c r="N203" s="237"/>
      <c r="O203" s="237"/>
      <c r="P203" s="237"/>
      <c r="Q203" s="237"/>
      <c r="R203" s="238"/>
      <c r="S203" s="238">
        <f t="shared" si="63"/>
        <v>0</v>
      </c>
      <c r="T203" s="239">
        <f t="shared" si="64"/>
        <v>0</v>
      </c>
      <c r="U203" s="240">
        <f t="shared" si="65"/>
        <v>0</v>
      </c>
      <c r="V203" s="232"/>
    </row>
    <row r="204" spans="1:22" x14ac:dyDescent="0.2">
      <c r="A204" s="378"/>
      <c r="B204" s="379"/>
      <c r="C204" s="233" t="s">
        <v>66</v>
      </c>
      <c r="D204" s="234">
        <v>0</v>
      </c>
      <c r="E204" s="235"/>
      <c r="F204" s="235"/>
      <c r="G204" s="236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8"/>
      <c r="S204" s="238">
        <f t="shared" si="63"/>
        <v>0</v>
      </c>
      <c r="T204" s="239">
        <f t="shared" si="64"/>
        <v>0</v>
      </c>
      <c r="U204" s="240">
        <f t="shared" si="65"/>
        <v>0</v>
      </c>
      <c r="V204" s="232"/>
    </row>
    <row r="205" spans="1:22" x14ac:dyDescent="0.2">
      <c r="A205" s="378"/>
      <c r="B205" s="379"/>
      <c r="C205" s="245" t="s">
        <v>67</v>
      </c>
      <c r="D205" s="234">
        <v>0</v>
      </c>
      <c r="E205" s="246"/>
      <c r="F205" s="246"/>
      <c r="G205" s="236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8"/>
      <c r="S205" s="238">
        <f t="shared" si="63"/>
        <v>0</v>
      </c>
      <c r="T205" s="239">
        <f t="shared" si="64"/>
        <v>0</v>
      </c>
      <c r="U205" s="240">
        <f t="shared" si="65"/>
        <v>0</v>
      </c>
      <c r="V205" s="232"/>
    </row>
    <row r="206" spans="1:22" x14ac:dyDescent="0.2">
      <c r="A206" s="378"/>
      <c r="B206" s="379"/>
      <c r="C206" s="266" t="s">
        <v>69</v>
      </c>
      <c r="D206" s="267"/>
      <c r="E206" s="267"/>
      <c r="F206" s="268"/>
      <c r="G206" s="269">
        <f t="shared" ref="G206:R206" si="66">SUM(G199:G205)</f>
        <v>0</v>
      </c>
      <c r="H206" s="269">
        <f t="shared" si="66"/>
        <v>0</v>
      </c>
      <c r="I206" s="269">
        <f t="shared" si="66"/>
        <v>0</v>
      </c>
      <c r="J206" s="269">
        <f t="shared" si="66"/>
        <v>0</v>
      </c>
      <c r="K206" s="269">
        <f t="shared" si="66"/>
        <v>0</v>
      </c>
      <c r="L206" s="269">
        <f t="shared" si="66"/>
        <v>0</v>
      </c>
      <c r="M206" s="269">
        <f t="shared" si="66"/>
        <v>0</v>
      </c>
      <c r="N206" s="269">
        <f t="shared" si="66"/>
        <v>0</v>
      </c>
      <c r="O206" s="269">
        <f t="shared" si="66"/>
        <v>0</v>
      </c>
      <c r="P206" s="269">
        <f t="shared" si="66"/>
        <v>0</v>
      </c>
      <c r="Q206" s="269">
        <f t="shared" si="66"/>
        <v>0</v>
      </c>
      <c r="R206" s="269">
        <f t="shared" si="66"/>
        <v>0</v>
      </c>
      <c r="S206" s="270">
        <f t="shared" si="63"/>
        <v>0</v>
      </c>
      <c r="T206" s="271">
        <f>SUM(T199:T205)</f>
        <v>0</v>
      </c>
      <c r="U206" s="252" t="e">
        <f>S206/D207</f>
        <v>#DIV/0!</v>
      </c>
      <c r="V206" s="232"/>
    </row>
    <row r="207" spans="1:22" x14ac:dyDescent="0.2">
      <c r="A207" s="380"/>
      <c r="B207" s="381"/>
      <c r="C207" s="253" t="s">
        <v>25</v>
      </c>
      <c r="D207" s="254">
        <f>SUM(D199:D205)</f>
        <v>0</v>
      </c>
      <c r="E207" s="255">
        <v>40360</v>
      </c>
      <c r="F207" s="256">
        <v>40724</v>
      </c>
      <c r="G207" s="257" t="s">
        <v>70</v>
      </c>
      <c r="H207" s="257"/>
      <c r="I207" s="257" t="s">
        <v>71</v>
      </c>
      <c r="J207" s="257"/>
      <c r="K207" s="257"/>
      <c r="L207" s="257" t="s">
        <v>72</v>
      </c>
      <c r="M207" s="257"/>
      <c r="N207" s="257"/>
      <c r="O207" s="257" t="s">
        <v>73</v>
      </c>
      <c r="P207" s="257"/>
      <c r="Q207" s="257"/>
      <c r="R207" s="258" t="s">
        <v>74</v>
      </c>
      <c r="S207" s="280"/>
      <c r="T207" s="280"/>
      <c r="U207" s="280"/>
      <c r="V207" s="232"/>
    </row>
    <row r="208" spans="1:22" x14ac:dyDescent="0.2">
      <c r="A208" s="260"/>
      <c r="B208" s="261"/>
      <c r="C208" s="261"/>
      <c r="D208" s="261"/>
      <c r="E208" s="262"/>
      <c r="F208" s="262"/>
      <c r="G208" s="261" t="s">
        <v>76</v>
      </c>
      <c r="H208" s="261" t="s">
        <v>77</v>
      </c>
      <c r="I208" s="261" t="s">
        <v>78</v>
      </c>
      <c r="J208" s="261" t="s">
        <v>79</v>
      </c>
      <c r="K208" s="261" t="s">
        <v>80</v>
      </c>
      <c r="L208" s="261"/>
      <c r="M208" s="261"/>
      <c r="N208" s="261"/>
      <c r="O208" s="261"/>
      <c r="P208" s="261"/>
      <c r="Q208" s="261"/>
      <c r="R208" s="261"/>
      <c r="S208" s="263"/>
      <c r="T208" s="263"/>
      <c r="U208" s="264"/>
      <c r="V208" s="232"/>
    </row>
    <row r="209" spans="1:22" x14ac:dyDescent="0.2">
      <c r="A209" s="376" t="s">
        <v>83</v>
      </c>
      <c r="B209" s="377"/>
      <c r="C209" s="233" t="s">
        <v>61</v>
      </c>
      <c r="D209" s="234">
        <v>0</v>
      </c>
      <c r="E209" s="235"/>
      <c r="F209" s="235"/>
      <c r="G209" s="236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8"/>
      <c r="S209" s="238">
        <f t="shared" ref="S209:S216" si="67">SUM(G209:R209)</f>
        <v>0</v>
      </c>
      <c r="T209" s="239">
        <f t="shared" ref="T209:T215" si="68">D209-S209</f>
        <v>0</v>
      </c>
      <c r="U209" s="240">
        <f t="shared" ref="U209:U215" si="69">IF(S209=0,0,S209/D209)</f>
        <v>0</v>
      </c>
      <c r="V209" s="232"/>
    </row>
    <row r="210" spans="1:22" x14ac:dyDescent="0.2">
      <c r="A210" s="378"/>
      <c r="B210" s="379"/>
      <c r="C210" s="233" t="s">
        <v>62</v>
      </c>
      <c r="D210" s="234">
        <v>0</v>
      </c>
      <c r="E210" s="235"/>
      <c r="F210" s="235"/>
      <c r="G210" s="236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8"/>
      <c r="S210" s="238">
        <f t="shared" si="67"/>
        <v>0</v>
      </c>
      <c r="T210" s="239">
        <f t="shared" si="68"/>
        <v>0</v>
      </c>
      <c r="U210" s="240">
        <f t="shared" si="69"/>
        <v>0</v>
      </c>
      <c r="V210" s="232"/>
    </row>
    <row r="211" spans="1:22" x14ac:dyDescent="0.2">
      <c r="A211" s="378"/>
      <c r="B211" s="379"/>
      <c r="C211" s="241" t="s">
        <v>63</v>
      </c>
      <c r="D211" s="234">
        <v>0</v>
      </c>
      <c r="E211" s="235"/>
      <c r="F211" s="235"/>
      <c r="G211" s="236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8"/>
      <c r="S211" s="238">
        <f t="shared" si="67"/>
        <v>0</v>
      </c>
      <c r="T211" s="239">
        <f t="shared" si="68"/>
        <v>0</v>
      </c>
      <c r="U211" s="240">
        <f t="shared" si="69"/>
        <v>0</v>
      </c>
      <c r="V211" s="232"/>
    </row>
    <row r="212" spans="1:22" x14ac:dyDescent="0.2">
      <c r="A212" s="378"/>
      <c r="B212" s="379"/>
      <c r="C212" s="241" t="s">
        <v>75</v>
      </c>
      <c r="D212" s="234">
        <v>0</v>
      </c>
      <c r="E212" s="235"/>
      <c r="F212" s="235"/>
      <c r="G212" s="236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8"/>
      <c r="S212" s="238">
        <f t="shared" si="67"/>
        <v>0</v>
      </c>
      <c r="T212" s="239">
        <f t="shared" si="68"/>
        <v>0</v>
      </c>
      <c r="U212" s="240">
        <f t="shared" si="69"/>
        <v>0</v>
      </c>
      <c r="V212" s="232"/>
    </row>
    <row r="213" spans="1:22" x14ac:dyDescent="0.2">
      <c r="A213" s="378"/>
      <c r="B213" s="379"/>
      <c r="C213" s="243" t="s">
        <v>65</v>
      </c>
      <c r="D213" s="234">
        <v>0</v>
      </c>
      <c r="E213" s="235"/>
      <c r="F213" s="235"/>
      <c r="G213" s="236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8"/>
      <c r="S213" s="238">
        <f t="shared" si="67"/>
        <v>0</v>
      </c>
      <c r="T213" s="239">
        <f t="shared" si="68"/>
        <v>0</v>
      </c>
      <c r="U213" s="240">
        <f t="shared" si="69"/>
        <v>0</v>
      </c>
      <c r="V213" s="232"/>
    </row>
    <row r="214" spans="1:22" x14ac:dyDescent="0.2">
      <c r="A214" s="378"/>
      <c r="B214" s="379"/>
      <c r="C214" s="233" t="s">
        <v>66</v>
      </c>
      <c r="D214" s="234">
        <v>0</v>
      </c>
      <c r="E214" s="235"/>
      <c r="F214" s="235"/>
      <c r="G214" s="236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8"/>
      <c r="S214" s="238">
        <f t="shared" si="67"/>
        <v>0</v>
      </c>
      <c r="T214" s="239">
        <f t="shared" si="68"/>
        <v>0</v>
      </c>
      <c r="U214" s="240">
        <f t="shared" si="69"/>
        <v>0</v>
      </c>
      <c r="V214" s="232"/>
    </row>
    <row r="215" spans="1:22" x14ac:dyDescent="0.2">
      <c r="A215" s="378"/>
      <c r="B215" s="379"/>
      <c r="C215" s="245" t="s">
        <v>67</v>
      </c>
      <c r="D215" s="234">
        <v>0</v>
      </c>
      <c r="E215" s="246"/>
      <c r="F215" s="246"/>
      <c r="G215" s="236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8"/>
      <c r="S215" s="238">
        <f t="shared" si="67"/>
        <v>0</v>
      </c>
      <c r="T215" s="239">
        <f t="shared" si="68"/>
        <v>0</v>
      </c>
      <c r="U215" s="240">
        <f t="shared" si="69"/>
        <v>0</v>
      </c>
      <c r="V215" s="232"/>
    </row>
    <row r="216" spans="1:22" x14ac:dyDescent="0.2">
      <c r="A216" s="378"/>
      <c r="B216" s="379"/>
      <c r="C216" s="266" t="s">
        <v>69</v>
      </c>
      <c r="D216" s="267"/>
      <c r="E216" s="267"/>
      <c r="F216" s="268"/>
      <c r="G216" s="269">
        <f t="shared" ref="G216:R216" si="70">SUM(G209:G215)</f>
        <v>0</v>
      </c>
      <c r="H216" s="269">
        <f t="shared" si="70"/>
        <v>0</v>
      </c>
      <c r="I216" s="269">
        <f t="shared" si="70"/>
        <v>0</v>
      </c>
      <c r="J216" s="269">
        <f t="shared" si="70"/>
        <v>0</v>
      </c>
      <c r="K216" s="269">
        <f t="shared" si="70"/>
        <v>0</v>
      </c>
      <c r="L216" s="269">
        <f t="shared" si="70"/>
        <v>0</v>
      </c>
      <c r="M216" s="269">
        <f t="shared" si="70"/>
        <v>0</v>
      </c>
      <c r="N216" s="269">
        <f t="shared" si="70"/>
        <v>0</v>
      </c>
      <c r="O216" s="269">
        <f t="shared" si="70"/>
        <v>0</v>
      </c>
      <c r="P216" s="269">
        <f t="shared" si="70"/>
        <v>0</v>
      </c>
      <c r="Q216" s="269">
        <f t="shared" si="70"/>
        <v>0</v>
      </c>
      <c r="R216" s="269">
        <f t="shared" si="70"/>
        <v>0</v>
      </c>
      <c r="S216" s="270">
        <f t="shared" si="67"/>
        <v>0</v>
      </c>
      <c r="T216" s="271">
        <f>SUM(T209:T215)</f>
        <v>0</v>
      </c>
      <c r="U216" s="252" t="e">
        <f>S216/D217</f>
        <v>#DIV/0!</v>
      </c>
      <c r="V216" s="232"/>
    </row>
    <row r="217" spans="1:22" x14ac:dyDescent="0.2">
      <c r="A217" s="380"/>
      <c r="B217" s="381"/>
      <c r="C217" s="253" t="s">
        <v>25</v>
      </c>
      <c r="D217" s="254">
        <f>SUM(D209:D215)</f>
        <v>0</v>
      </c>
      <c r="E217" s="282">
        <v>40330</v>
      </c>
      <c r="F217" s="256">
        <v>40421</v>
      </c>
      <c r="G217" s="257" t="s">
        <v>70</v>
      </c>
      <c r="H217" s="257"/>
      <c r="I217" s="257" t="s">
        <v>71</v>
      </c>
      <c r="J217" s="257"/>
      <c r="K217" s="257"/>
      <c r="L217" s="257" t="s">
        <v>72</v>
      </c>
      <c r="M217" s="257"/>
      <c r="N217" s="257"/>
      <c r="O217" s="257" t="s">
        <v>73</v>
      </c>
      <c r="P217" s="257"/>
      <c r="Q217" s="257"/>
      <c r="R217" s="258" t="s">
        <v>74</v>
      </c>
      <c r="S217" s="280"/>
      <c r="T217" s="280"/>
      <c r="U217" s="280"/>
      <c r="V217" s="232"/>
    </row>
    <row r="218" spans="1:22" x14ac:dyDescent="0.2">
      <c r="A218" s="283"/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4"/>
      <c r="T218" s="232"/>
      <c r="U218" s="232"/>
      <c r="V218" s="232"/>
    </row>
    <row r="219" spans="1:22" x14ac:dyDescent="0.2">
      <c r="A219" s="376" t="s">
        <v>83</v>
      </c>
      <c r="B219" s="377"/>
      <c r="C219" s="233" t="s">
        <v>61</v>
      </c>
      <c r="D219" s="234">
        <v>0</v>
      </c>
      <c r="E219" s="235"/>
      <c r="F219" s="235"/>
      <c r="G219" s="236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8"/>
      <c r="S219" s="238">
        <f t="shared" ref="S219:S226" si="71">SUM(G219:R219)</f>
        <v>0</v>
      </c>
      <c r="T219" s="239">
        <f t="shared" ref="T219:T225" si="72">D219-S219</f>
        <v>0</v>
      </c>
      <c r="U219" s="240">
        <f t="shared" ref="U219:U225" si="73">IF(S219=0,0,S219/D219)</f>
        <v>0</v>
      </c>
      <c r="V219" s="232"/>
    </row>
    <row r="220" spans="1:22" x14ac:dyDescent="0.2">
      <c r="A220" s="378"/>
      <c r="B220" s="379"/>
      <c r="C220" s="233" t="s">
        <v>62</v>
      </c>
      <c r="D220" s="234">
        <v>0</v>
      </c>
      <c r="E220" s="235"/>
      <c r="F220" s="235"/>
      <c r="G220" s="236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8"/>
      <c r="S220" s="238">
        <f t="shared" si="71"/>
        <v>0</v>
      </c>
      <c r="T220" s="239">
        <f t="shared" si="72"/>
        <v>0</v>
      </c>
      <c r="U220" s="240">
        <f t="shared" si="73"/>
        <v>0</v>
      </c>
      <c r="V220" s="232"/>
    </row>
    <row r="221" spans="1:22" x14ac:dyDescent="0.2">
      <c r="A221" s="378"/>
      <c r="B221" s="379"/>
      <c r="C221" s="241" t="s">
        <v>63</v>
      </c>
      <c r="D221" s="234">
        <v>0</v>
      </c>
      <c r="E221" s="235"/>
      <c r="F221" s="235"/>
      <c r="G221" s="236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8"/>
      <c r="S221" s="238">
        <f t="shared" si="71"/>
        <v>0</v>
      </c>
      <c r="T221" s="239">
        <f t="shared" si="72"/>
        <v>0</v>
      </c>
      <c r="U221" s="240">
        <f t="shared" si="73"/>
        <v>0</v>
      </c>
      <c r="V221" s="232"/>
    </row>
    <row r="222" spans="1:22" x14ac:dyDescent="0.2">
      <c r="A222" s="378"/>
      <c r="B222" s="379"/>
      <c r="C222" s="241" t="s">
        <v>75</v>
      </c>
      <c r="D222" s="234">
        <v>0</v>
      </c>
      <c r="E222" s="235"/>
      <c r="F222" s="235"/>
      <c r="G222" s="236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8"/>
      <c r="S222" s="238">
        <f t="shared" si="71"/>
        <v>0</v>
      </c>
      <c r="T222" s="239">
        <f t="shared" si="72"/>
        <v>0</v>
      </c>
      <c r="U222" s="240">
        <f t="shared" si="73"/>
        <v>0</v>
      </c>
      <c r="V222" s="232"/>
    </row>
    <row r="223" spans="1:22" x14ac:dyDescent="0.2">
      <c r="A223" s="378"/>
      <c r="B223" s="379"/>
      <c r="C223" s="243" t="s">
        <v>65</v>
      </c>
      <c r="D223" s="234">
        <v>0</v>
      </c>
      <c r="E223" s="235"/>
      <c r="F223" s="235"/>
      <c r="G223" s="236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8"/>
      <c r="S223" s="238">
        <f t="shared" si="71"/>
        <v>0</v>
      </c>
      <c r="T223" s="239">
        <f t="shared" si="72"/>
        <v>0</v>
      </c>
      <c r="U223" s="240">
        <f t="shared" si="73"/>
        <v>0</v>
      </c>
      <c r="V223" s="232"/>
    </row>
    <row r="224" spans="1:22" x14ac:dyDescent="0.2">
      <c r="A224" s="378"/>
      <c r="B224" s="379"/>
      <c r="C224" s="233" t="s">
        <v>66</v>
      </c>
      <c r="D224" s="234">
        <v>0</v>
      </c>
      <c r="E224" s="235"/>
      <c r="F224" s="235"/>
      <c r="G224" s="236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8"/>
      <c r="S224" s="238">
        <f t="shared" si="71"/>
        <v>0</v>
      </c>
      <c r="T224" s="239">
        <f t="shared" si="72"/>
        <v>0</v>
      </c>
      <c r="U224" s="240">
        <f t="shared" si="73"/>
        <v>0</v>
      </c>
      <c r="V224" s="232"/>
    </row>
    <row r="225" spans="1:22" x14ac:dyDescent="0.2">
      <c r="A225" s="378"/>
      <c r="B225" s="379"/>
      <c r="C225" s="245" t="s">
        <v>67</v>
      </c>
      <c r="D225" s="234">
        <v>0</v>
      </c>
      <c r="E225" s="246"/>
      <c r="F225" s="246"/>
      <c r="G225" s="236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8"/>
      <c r="S225" s="238">
        <f t="shared" si="71"/>
        <v>0</v>
      </c>
      <c r="T225" s="239">
        <f t="shared" si="72"/>
        <v>0</v>
      </c>
      <c r="U225" s="240">
        <f t="shared" si="73"/>
        <v>0</v>
      </c>
      <c r="V225" s="232"/>
    </row>
    <row r="226" spans="1:22" x14ac:dyDescent="0.2">
      <c r="A226" s="378"/>
      <c r="B226" s="379"/>
      <c r="C226" s="266" t="s">
        <v>69</v>
      </c>
      <c r="D226" s="267"/>
      <c r="E226" s="267"/>
      <c r="F226" s="268"/>
      <c r="G226" s="269">
        <f t="shared" ref="G226:R226" si="74">SUM(G219:G225)</f>
        <v>0</v>
      </c>
      <c r="H226" s="269">
        <f t="shared" si="74"/>
        <v>0</v>
      </c>
      <c r="I226" s="269">
        <f t="shared" si="74"/>
        <v>0</v>
      </c>
      <c r="J226" s="269">
        <f t="shared" si="74"/>
        <v>0</v>
      </c>
      <c r="K226" s="269">
        <f t="shared" si="74"/>
        <v>0</v>
      </c>
      <c r="L226" s="269">
        <f t="shared" si="74"/>
        <v>0</v>
      </c>
      <c r="M226" s="269">
        <f t="shared" si="74"/>
        <v>0</v>
      </c>
      <c r="N226" s="269">
        <f t="shared" si="74"/>
        <v>0</v>
      </c>
      <c r="O226" s="269">
        <f t="shared" si="74"/>
        <v>0</v>
      </c>
      <c r="P226" s="269">
        <f t="shared" si="74"/>
        <v>0</v>
      </c>
      <c r="Q226" s="269">
        <f t="shared" si="74"/>
        <v>0</v>
      </c>
      <c r="R226" s="269">
        <f t="shared" si="74"/>
        <v>0</v>
      </c>
      <c r="S226" s="270">
        <f t="shared" si="71"/>
        <v>0</v>
      </c>
      <c r="T226" s="271">
        <f>SUM(T219:T225)</f>
        <v>0</v>
      </c>
      <c r="U226" s="252" t="e">
        <f>S226/D227</f>
        <v>#DIV/0!</v>
      </c>
      <c r="V226" s="232"/>
    </row>
    <row r="227" spans="1:22" x14ac:dyDescent="0.2">
      <c r="A227" s="380"/>
      <c r="B227" s="381"/>
      <c r="C227" s="253" t="s">
        <v>25</v>
      </c>
      <c r="D227" s="254">
        <f>SUM(D219:D225)</f>
        <v>0</v>
      </c>
      <c r="E227" s="282">
        <v>40330</v>
      </c>
      <c r="F227" s="256">
        <v>40421</v>
      </c>
      <c r="G227" s="257" t="s">
        <v>70</v>
      </c>
      <c r="H227" s="257"/>
      <c r="I227" s="257" t="s">
        <v>71</v>
      </c>
      <c r="J227" s="257"/>
      <c r="K227" s="257"/>
      <c r="L227" s="257" t="s">
        <v>72</v>
      </c>
      <c r="M227" s="257"/>
      <c r="N227" s="257"/>
      <c r="O227" s="257" t="s">
        <v>73</v>
      </c>
      <c r="P227" s="257"/>
      <c r="Q227" s="257"/>
      <c r="R227" s="258" t="s">
        <v>74</v>
      </c>
      <c r="S227" s="280"/>
      <c r="T227" s="280"/>
      <c r="U227" s="280"/>
      <c r="V227" s="232"/>
    </row>
    <row r="228" spans="1:22" x14ac:dyDescent="0.2">
      <c r="A228" s="283"/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4"/>
      <c r="T228" s="232"/>
      <c r="U228" s="232"/>
      <c r="V228" s="232"/>
    </row>
    <row r="229" spans="1:22" x14ac:dyDescent="0.2">
      <c r="A229" s="376" t="s">
        <v>83</v>
      </c>
      <c r="B229" s="377"/>
      <c r="C229" s="233" t="s">
        <v>61</v>
      </c>
      <c r="D229" s="234">
        <v>0</v>
      </c>
      <c r="E229" s="235"/>
      <c r="F229" s="235"/>
      <c r="G229" s="236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8"/>
      <c r="S229" s="238">
        <f t="shared" ref="S229:S236" si="75">SUM(G229:R229)</f>
        <v>0</v>
      </c>
      <c r="T229" s="239">
        <f t="shared" ref="T229:T235" si="76">D229-S229</f>
        <v>0</v>
      </c>
      <c r="U229" s="240">
        <f t="shared" ref="U229:U235" si="77">IF(S229=0,0,S229/D229)</f>
        <v>0</v>
      </c>
      <c r="V229" s="232"/>
    </row>
    <row r="230" spans="1:22" x14ac:dyDescent="0.2">
      <c r="A230" s="378"/>
      <c r="B230" s="379"/>
      <c r="C230" s="233" t="s">
        <v>62</v>
      </c>
      <c r="D230" s="234">
        <v>0</v>
      </c>
      <c r="E230" s="235"/>
      <c r="F230" s="235"/>
      <c r="G230" s="236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8"/>
      <c r="S230" s="238">
        <f t="shared" si="75"/>
        <v>0</v>
      </c>
      <c r="T230" s="239">
        <f t="shared" si="76"/>
        <v>0</v>
      </c>
      <c r="U230" s="240">
        <f t="shared" si="77"/>
        <v>0</v>
      </c>
      <c r="V230" s="232"/>
    </row>
    <row r="231" spans="1:22" x14ac:dyDescent="0.2">
      <c r="A231" s="378"/>
      <c r="B231" s="379"/>
      <c r="C231" s="241" t="s">
        <v>63</v>
      </c>
      <c r="D231" s="234">
        <v>0</v>
      </c>
      <c r="E231" s="235"/>
      <c r="F231" s="235"/>
      <c r="G231" s="236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8"/>
      <c r="S231" s="238">
        <f t="shared" si="75"/>
        <v>0</v>
      </c>
      <c r="T231" s="239">
        <f t="shared" si="76"/>
        <v>0</v>
      </c>
      <c r="U231" s="240">
        <f t="shared" si="77"/>
        <v>0</v>
      </c>
      <c r="V231" s="232"/>
    </row>
    <row r="232" spans="1:22" x14ac:dyDescent="0.2">
      <c r="A232" s="378"/>
      <c r="B232" s="379"/>
      <c r="C232" s="241" t="s">
        <v>75</v>
      </c>
      <c r="D232" s="234">
        <v>0</v>
      </c>
      <c r="E232" s="235"/>
      <c r="F232" s="235"/>
      <c r="G232" s="236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8"/>
      <c r="S232" s="238">
        <f t="shared" si="75"/>
        <v>0</v>
      </c>
      <c r="T232" s="239">
        <f t="shared" si="76"/>
        <v>0</v>
      </c>
      <c r="U232" s="240">
        <f t="shared" si="77"/>
        <v>0</v>
      </c>
      <c r="V232" s="232"/>
    </row>
    <row r="233" spans="1:22" x14ac:dyDescent="0.2">
      <c r="A233" s="378"/>
      <c r="B233" s="379"/>
      <c r="C233" s="243" t="s">
        <v>65</v>
      </c>
      <c r="D233" s="234">
        <v>0</v>
      </c>
      <c r="E233" s="235"/>
      <c r="F233" s="235"/>
      <c r="G233" s="236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8"/>
      <c r="S233" s="238">
        <f t="shared" si="75"/>
        <v>0</v>
      </c>
      <c r="T233" s="239">
        <f t="shared" si="76"/>
        <v>0</v>
      </c>
      <c r="U233" s="240">
        <f t="shared" si="77"/>
        <v>0</v>
      </c>
      <c r="V233" s="232"/>
    </row>
    <row r="234" spans="1:22" x14ac:dyDescent="0.2">
      <c r="A234" s="378"/>
      <c r="B234" s="379"/>
      <c r="C234" s="233" t="s">
        <v>66</v>
      </c>
      <c r="D234" s="234">
        <v>0</v>
      </c>
      <c r="E234" s="235"/>
      <c r="F234" s="235"/>
      <c r="G234" s="236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8"/>
      <c r="S234" s="238">
        <f t="shared" si="75"/>
        <v>0</v>
      </c>
      <c r="T234" s="239">
        <f t="shared" si="76"/>
        <v>0</v>
      </c>
      <c r="U234" s="240">
        <f t="shared" si="77"/>
        <v>0</v>
      </c>
      <c r="V234" s="232"/>
    </row>
    <row r="235" spans="1:22" x14ac:dyDescent="0.2">
      <c r="A235" s="378"/>
      <c r="B235" s="379"/>
      <c r="C235" s="245" t="s">
        <v>67</v>
      </c>
      <c r="D235" s="234">
        <v>0</v>
      </c>
      <c r="E235" s="246"/>
      <c r="F235" s="246"/>
      <c r="G235" s="236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8"/>
      <c r="S235" s="238">
        <f t="shared" si="75"/>
        <v>0</v>
      </c>
      <c r="T235" s="239">
        <f t="shared" si="76"/>
        <v>0</v>
      </c>
      <c r="U235" s="240">
        <f t="shared" si="77"/>
        <v>0</v>
      </c>
      <c r="V235" s="232"/>
    </row>
    <row r="236" spans="1:22" x14ac:dyDescent="0.2">
      <c r="A236" s="378"/>
      <c r="B236" s="379"/>
      <c r="C236" s="266" t="s">
        <v>69</v>
      </c>
      <c r="D236" s="267"/>
      <c r="E236" s="267"/>
      <c r="F236" s="268"/>
      <c r="G236" s="269">
        <f t="shared" ref="G236:R236" si="78">SUM(G229:G235)</f>
        <v>0</v>
      </c>
      <c r="H236" s="269">
        <f t="shared" si="78"/>
        <v>0</v>
      </c>
      <c r="I236" s="269">
        <f t="shared" si="78"/>
        <v>0</v>
      </c>
      <c r="J236" s="269">
        <f t="shared" si="78"/>
        <v>0</v>
      </c>
      <c r="K236" s="269">
        <f t="shared" si="78"/>
        <v>0</v>
      </c>
      <c r="L236" s="269">
        <f t="shared" si="78"/>
        <v>0</v>
      </c>
      <c r="M236" s="269">
        <f t="shared" si="78"/>
        <v>0</v>
      </c>
      <c r="N236" s="269">
        <f t="shared" si="78"/>
        <v>0</v>
      </c>
      <c r="O236" s="269">
        <f t="shared" si="78"/>
        <v>0</v>
      </c>
      <c r="P236" s="269">
        <f t="shared" si="78"/>
        <v>0</v>
      </c>
      <c r="Q236" s="269">
        <f t="shared" si="78"/>
        <v>0</v>
      </c>
      <c r="R236" s="269">
        <f t="shared" si="78"/>
        <v>0</v>
      </c>
      <c r="S236" s="270">
        <f t="shared" si="75"/>
        <v>0</v>
      </c>
      <c r="T236" s="271">
        <f>SUM(T229:T235)</f>
        <v>0</v>
      </c>
      <c r="U236" s="252" t="e">
        <f>S236/D237</f>
        <v>#DIV/0!</v>
      </c>
      <c r="V236" s="232"/>
    </row>
    <row r="237" spans="1:22" x14ac:dyDescent="0.2">
      <c r="A237" s="380"/>
      <c r="B237" s="381"/>
      <c r="C237" s="253" t="s">
        <v>25</v>
      </c>
      <c r="D237" s="254">
        <f>SUM(D229:D235)</f>
        <v>0</v>
      </c>
      <c r="E237" s="282">
        <v>40330</v>
      </c>
      <c r="F237" s="256">
        <v>40421</v>
      </c>
      <c r="G237" s="257" t="s">
        <v>70</v>
      </c>
      <c r="H237" s="257"/>
      <c r="I237" s="257" t="s">
        <v>71</v>
      </c>
      <c r="J237" s="257"/>
      <c r="K237" s="257"/>
      <c r="L237" s="257" t="s">
        <v>72</v>
      </c>
      <c r="M237" s="257"/>
      <c r="N237" s="257"/>
      <c r="O237" s="257" t="s">
        <v>73</v>
      </c>
      <c r="P237" s="257"/>
      <c r="Q237" s="257"/>
      <c r="R237" s="258" t="s">
        <v>74</v>
      </c>
      <c r="S237" s="280"/>
      <c r="T237" s="280"/>
      <c r="U237" s="280"/>
      <c r="V237" s="232"/>
    </row>
    <row r="238" spans="1:22" x14ac:dyDescent="0.2">
      <c r="A238" s="283"/>
      <c r="B238" s="283"/>
      <c r="C238" s="283"/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4"/>
      <c r="T238" s="232"/>
      <c r="U238" s="232"/>
      <c r="V238" s="232"/>
    </row>
    <row r="239" spans="1:22" x14ac:dyDescent="0.2">
      <c r="A239" s="376" t="s">
        <v>83</v>
      </c>
      <c r="B239" s="377"/>
      <c r="C239" s="233" t="s">
        <v>61</v>
      </c>
      <c r="D239" s="234">
        <v>0</v>
      </c>
      <c r="E239" s="235"/>
      <c r="F239" s="235"/>
      <c r="G239" s="236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8"/>
      <c r="S239" s="238">
        <f t="shared" ref="S239:S246" si="79">SUM(G239:R239)</f>
        <v>0</v>
      </c>
      <c r="T239" s="239">
        <f t="shared" ref="T239:T245" si="80">D239-S239</f>
        <v>0</v>
      </c>
      <c r="U239" s="240">
        <f t="shared" ref="U239:U245" si="81">IF(S239=0,0,S239/D239)</f>
        <v>0</v>
      </c>
      <c r="V239" s="232"/>
    </row>
    <row r="240" spans="1:22" x14ac:dyDescent="0.2">
      <c r="A240" s="378"/>
      <c r="B240" s="379"/>
      <c r="C240" s="233" t="s">
        <v>62</v>
      </c>
      <c r="D240" s="234">
        <v>0</v>
      </c>
      <c r="E240" s="235"/>
      <c r="F240" s="235"/>
      <c r="G240" s="236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8"/>
      <c r="S240" s="238">
        <f t="shared" si="79"/>
        <v>0</v>
      </c>
      <c r="T240" s="239">
        <f t="shared" si="80"/>
        <v>0</v>
      </c>
      <c r="U240" s="240">
        <f t="shared" si="81"/>
        <v>0</v>
      </c>
      <c r="V240" s="232"/>
    </row>
    <row r="241" spans="1:22" x14ac:dyDescent="0.2">
      <c r="A241" s="378"/>
      <c r="B241" s="379"/>
      <c r="C241" s="241" t="s">
        <v>63</v>
      </c>
      <c r="D241" s="234">
        <v>0</v>
      </c>
      <c r="E241" s="235"/>
      <c r="F241" s="235"/>
      <c r="G241" s="236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8"/>
      <c r="S241" s="238">
        <f t="shared" si="79"/>
        <v>0</v>
      </c>
      <c r="T241" s="239">
        <f t="shared" si="80"/>
        <v>0</v>
      </c>
      <c r="U241" s="240">
        <f t="shared" si="81"/>
        <v>0</v>
      </c>
      <c r="V241" s="232"/>
    </row>
    <row r="242" spans="1:22" x14ac:dyDescent="0.2">
      <c r="A242" s="378"/>
      <c r="B242" s="379"/>
      <c r="C242" s="241" t="s">
        <v>75</v>
      </c>
      <c r="D242" s="234">
        <v>0</v>
      </c>
      <c r="E242" s="235"/>
      <c r="F242" s="235"/>
      <c r="G242" s="236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8"/>
      <c r="S242" s="238">
        <f t="shared" si="79"/>
        <v>0</v>
      </c>
      <c r="T242" s="239">
        <f t="shared" si="80"/>
        <v>0</v>
      </c>
      <c r="U242" s="240">
        <f t="shared" si="81"/>
        <v>0</v>
      </c>
      <c r="V242" s="232"/>
    </row>
    <row r="243" spans="1:22" x14ac:dyDescent="0.2">
      <c r="A243" s="378"/>
      <c r="B243" s="379"/>
      <c r="C243" s="243" t="s">
        <v>65</v>
      </c>
      <c r="D243" s="234">
        <v>0</v>
      </c>
      <c r="E243" s="235"/>
      <c r="F243" s="235"/>
      <c r="G243" s="236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8"/>
      <c r="S243" s="238">
        <f t="shared" si="79"/>
        <v>0</v>
      </c>
      <c r="T243" s="239">
        <f t="shared" si="80"/>
        <v>0</v>
      </c>
      <c r="U243" s="240">
        <f t="shared" si="81"/>
        <v>0</v>
      </c>
      <c r="V243" s="232"/>
    </row>
    <row r="244" spans="1:22" x14ac:dyDescent="0.2">
      <c r="A244" s="378"/>
      <c r="B244" s="379"/>
      <c r="C244" s="233" t="s">
        <v>66</v>
      </c>
      <c r="D244" s="234">
        <v>0</v>
      </c>
      <c r="E244" s="235"/>
      <c r="F244" s="235"/>
      <c r="G244" s="236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8"/>
      <c r="S244" s="238">
        <f t="shared" si="79"/>
        <v>0</v>
      </c>
      <c r="T244" s="239">
        <f t="shared" si="80"/>
        <v>0</v>
      </c>
      <c r="U244" s="240">
        <f t="shared" si="81"/>
        <v>0</v>
      </c>
      <c r="V244" s="232"/>
    </row>
    <row r="245" spans="1:22" x14ac:dyDescent="0.2">
      <c r="A245" s="378"/>
      <c r="B245" s="379"/>
      <c r="C245" s="245" t="s">
        <v>67</v>
      </c>
      <c r="D245" s="234">
        <v>0</v>
      </c>
      <c r="E245" s="246"/>
      <c r="F245" s="246"/>
      <c r="G245" s="236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8"/>
      <c r="S245" s="238">
        <f t="shared" si="79"/>
        <v>0</v>
      </c>
      <c r="T245" s="239">
        <f t="shared" si="80"/>
        <v>0</v>
      </c>
      <c r="U245" s="240">
        <f t="shared" si="81"/>
        <v>0</v>
      </c>
      <c r="V245" s="232"/>
    </row>
    <row r="246" spans="1:22" x14ac:dyDescent="0.2">
      <c r="A246" s="378"/>
      <c r="B246" s="379"/>
      <c r="C246" s="266" t="s">
        <v>69</v>
      </c>
      <c r="D246" s="267"/>
      <c r="E246" s="267"/>
      <c r="F246" s="268"/>
      <c r="G246" s="269">
        <f t="shared" ref="G246:R246" si="82">SUM(G239:G245)</f>
        <v>0</v>
      </c>
      <c r="H246" s="269">
        <f t="shared" si="82"/>
        <v>0</v>
      </c>
      <c r="I246" s="269">
        <f t="shared" si="82"/>
        <v>0</v>
      </c>
      <c r="J246" s="269">
        <f t="shared" si="82"/>
        <v>0</v>
      </c>
      <c r="K246" s="269">
        <f t="shared" si="82"/>
        <v>0</v>
      </c>
      <c r="L246" s="269">
        <f t="shared" si="82"/>
        <v>0</v>
      </c>
      <c r="M246" s="269">
        <f t="shared" si="82"/>
        <v>0</v>
      </c>
      <c r="N246" s="269">
        <f t="shared" si="82"/>
        <v>0</v>
      </c>
      <c r="O246" s="269">
        <f t="shared" si="82"/>
        <v>0</v>
      </c>
      <c r="P246" s="269">
        <f t="shared" si="82"/>
        <v>0</v>
      </c>
      <c r="Q246" s="269">
        <f t="shared" si="82"/>
        <v>0</v>
      </c>
      <c r="R246" s="269">
        <f t="shared" si="82"/>
        <v>0</v>
      </c>
      <c r="S246" s="270">
        <f t="shared" si="79"/>
        <v>0</v>
      </c>
      <c r="T246" s="271">
        <f>SUM(T239:T245)</f>
        <v>0</v>
      </c>
      <c r="U246" s="252" t="e">
        <f>S246/D247</f>
        <v>#DIV/0!</v>
      </c>
      <c r="V246" s="232"/>
    </row>
    <row r="247" spans="1:22" x14ac:dyDescent="0.2">
      <c r="A247" s="380"/>
      <c r="B247" s="381"/>
      <c r="C247" s="253" t="s">
        <v>25</v>
      </c>
      <c r="D247" s="254">
        <f>SUM(D239:D245)</f>
        <v>0</v>
      </c>
      <c r="E247" s="282">
        <v>40330</v>
      </c>
      <c r="F247" s="256">
        <v>40421</v>
      </c>
      <c r="G247" s="257" t="s">
        <v>70</v>
      </c>
      <c r="H247" s="257"/>
      <c r="I247" s="257" t="s">
        <v>71</v>
      </c>
      <c r="J247" s="257"/>
      <c r="K247" s="257"/>
      <c r="L247" s="257" t="s">
        <v>72</v>
      </c>
      <c r="M247" s="257"/>
      <c r="N247" s="257"/>
      <c r="O247" s="257" t="s">
        <v>73</v>
      </c>
      <c r="P247" s="257"/>
      <c r="Q247" s="257"/>
      <c r="R247" s="258" t="s">
        <v>74</v>
      </c>
      <c r="S247" s="280"/>
      <c r="T247" s="280"/>
      <c r="U247" s="280"/>
      <c r="V247" s="232"/>
    </row>
    <row r="248" spans="1:22" x14ac:dyDescent="0.2">
      <c r="A248" s="283"/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4"/>
      <c r="T248" s="232"/>
      <c r="U248" s="232"/>
      <c r="V248" s="232"/>
    </row>
    <row r="249" spans="1:22" x14ac:dyDescent="0.2">
      <c r="A249" s="283"/>
      <c r="B249" s="283"/>
      <c r="C249" s="283"/>
      <c r="D249" s="283"/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4"/>
      <c r="T249" s="232"/>
      <c r="U249" s="232"/>
      <c r="V249" s="232"/>
    </row>
    <row r="250" spans="1:22" x14ac:dyDescent="0.2">
      <c r="A250" s="376" t="s">
        <v>84</v>
      </c>
      <c r="B250" s="377"/>
      <c r="C250" s="233" t="s">
        <v>61</v>
      </c>
      <c r="D250" s="234">
        <v>0</v>
      </c>
      <c r="E250" s="235"/>
      <c r="F250" s="235"/>
      <c r="G250" s="236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8"/>
      <c r="S250" s="238">
        <f t="shared" ref="S250:S258" si="83">SUM(G250:R250)</f>
        <v>0</v>
      </c>
      <c r="T250" s="239">
        <f t="shared" ref="T250:T257" si="84">D250-S250</f>
        <v>0</v>
      </c>
      <c r="U250" s="240">
        <f t="shared" ref="U250:U257" si="85">IF(S250=0,0,S250/D250)</f>
        <v>0</v>
      </c>
      <c r="V250" s="232"/>
    </row>
    <row r="251" spans="1:22" x14ac:dyDescent="0.2">
      <c r="A251" s="378"/>
      <c r="B251" s="379"/>
      <c r="C251" s="233" t="s">
        <v>62</v>
      </c>
      <c r="D251" s="234">
        <v>0</v>
      </c>
      <c r="E251" s="235"/>
      <c r="F251" s="235"/>
      <c r="G251" s="236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8"/>
      <c r="S251" s="238">
        <f t="shared" si="83"/>
        <v>0</v>
      </c>
      <c r="T251" s="239">
        <f t="shared" si="84"/>
        <v>0</v>
      </c>
      <c r="U251" s="240">
        <f t="shared" si="85"/>
        <v>0</v>
      </c>
      <c r="V251" s="232"/>
    </row>
    <row r="252" spans="1:22" x14ac:dyDescent="0.2">
      <c r="A252" s="378"/>
      <c r="B252" s="379"/>
      <c r="C252" s="241" t="s">
        <v>63</v>
      </c>
      <c r="D252" s="234">
        <v>0</v>
      </c>
      <c r="E252" s="235"/>
      <c r="F252" s="235"/>
      <c r="G252" s="236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8"/>
      <c r="S252" s="238">
        <f t="shared" si="83"/>
        <v>0</v>
      </c>
      <c r="T252" s="239">
        <f t="shared" si="84"/>
        <v>0</v>
      </c>
      <c r="U252" s="240">
        <f t="shared" si="85"/>
        <v>0</v>
      </c>
      <c r="V252" s="232"/>
    </row>
    <row r="253" spans="1:22" x14ac:dyDescent="0.2">
      <c r="A253" s="378"/>
      <c r="B253" s="379"/>
      <c r="C253" s="241" t="s">
        <v>75</v>
      </c>
      <c r="D253" s="234">
        <v>0</v>
      </c>
      <c r="E253" s="235"/>
      <c r="F253" s="235"/>
      <c r="G253" s="236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8"/>
      <c r="S253" s="238">
        <f t="shared" si="83"/>
        <v>0</v>
      </c>
      <c r="T253" s="239">
        <f t="shared" si="84"/>
        <v>0</v>
      </c>
      <c r="U253" s="240">
        <f t="shared" si="85"/>
        <v>0</v>
      </c>
      <c r="V253" s="232"/>
    </row>
    <row r="254" spans="1:22" x14ac:dyDescent="0.2">
      <c r="A254" s="378"/>
      <c r="B254" s="379"/>
      <c r="C254" s="243" t="s">
        <v>65</v>
      </c>
      <c r="D254" s="234">
        <v>0</v>
      </c>
      <c r="E254" s="235"/>
      <c r="F254" s="235"/>
      <c r="G254" s="236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8"/>
      <c r="S254" s="238">
        <f t="shared" si="83"/>
        <v>0</v>
      </c>
      <c r="T254" s="239">
        <f t="shared" si="84"/>
        <v>0</v>
      </c>
      <c r="U254" s="240">
        <f t="shared" si="85"/>
        <v>0</v>
      </c>
      <c r="V254" s="232"/>
    </row>
    <row r="255" spans="1:22" x14ac:dyDescent="0.2">
      <c r="A255" s="378"/>
      <c r="B255" s="379"/>
      <c r="C255" s="233" t="s">
        <v>66</v>
      </c>
      <c r="D255" s="234">
        <v>0</v>
      </c>
      <c r="E255" s="235"/>
      <c r="F255" s="235"/>
      <c r="G255" s="236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8"/>
      <c r="S255" s="238">
        <f t="shared" si="83"/>
        <v>0</v>
      </c>
      <c r="T255" s="239">
        <f t="shared" si="84"/>
        <v>0</v>
      </c>
      <c r="U255" s="240">
        <f t="shared" si="85"/>
        <v>0</v>
      </c>
      <c r="V255" s="232"/>
    </row>
    <row r="256" spans="1:22" x14ac:dyDescent="0.2">
      <c r="A256" s="378"/>
      <c r="B256" s="379"/>
      <c r="C256" s="233" t="s">
        <v>19</v>
      </c>
      <c r="D256" s="244">
        <v>0</v>
      </c>
      <c r="E256" s="235"/>
      <c r="F256" s="235"/>
      <c r="G256" s="236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8">
        <f>SUM(G256:R256)</f>
        <v>0</v>
      </c>
      <c r="T256" s="239">
        <f t="shared" si="84"/>
        <v>0</v>
      </c>
      <c r="U256" s="240">
        <f t="shared" si="85"/>
        <v>0</v>
      </c>
      <c r="V256" s="232"/>
    </row>
    <row r="257" spans="1:22" x14ac:dyDescent="0.2">
      <c r="A257" s="378"/>
      <c r="B257" s="379"/>
      <c r="C257" s="245" t="s">
        <v>67</v>
      </c>
      <c r="D257" s="234">
        <v>0</v>
      </c>
      <c r="E257" s="246"/>
      <c r="F257" s="246"/>
      <c r="G257" s="236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8"/>
      <c r="S257" s="238">
        <f t="shared" si="83"/>
        <v>0</v>
      </c>
      <c r="T257" s="239">
        <f t="shared" si="84"/>
        <v>0</v>
      </c>
      <c r="U257" s="240">
        <f t="shared" si="85"/>
        <v>0</v>
      </c>
      <c r="V257" s="232"/>
    </row>
    <row r="258" spans="1:22" x14ac:dyDescent="0.2">
      <c r="A258" s="378"/>
      <c r="B258" s="379"/>
      <c r="C258" s="266" t="s">
        <v>69</v>
      </c>
      <c r="D258" s="267"/>
      <c r="E258" s="267"/>
      <c r="F258" s="268"/>
      <c r="G258" s="269">
        <f t="shared" ref="G258:R258" si="86">SUM(G250:G257)</f>
        <v>0</v>
      </c>
      <c r="H258" s="269">
        <f t="shared" si="86"/>
        <v>0</v>
      </c>
      <c r="I258" s="269">
        <f t="shared" si="86"/>
        <v>0</v>
      </c>
      <c r="J258" s="269">
        <f t="shared" si="86"/>
        <v>0</v>
      </c>
      <c r="K258" s="269">
        <f t="shared" si="86"/>
        <v>0</v>
      </c>
      <c r="L258" s="269">
        <f t="shared" si="86"/>
        <v>0</v>
      </c>
      <c r="M258" s="269">
        <f t="shared" si="86"/>
        <v>0</v>
      </c>
      <c r="N258" s="269">
        <f t="shared" si="86"/>
        <v>0</v>
      </c>
      <c r="O258" s="269">
        <f t="shared" si="86"/>
        <v>0</v>
      </c>
      <c r="P258" s="269">
        <f t="shared" si="86"/>
        <v>0</v>
      </c>
      <c r="Q258" s="269">
        <f t="shared" si="86"/>
        <v>0</v>
      </c>
      <c r="R258" s="269">
        <f t="shared" si="86"/>
        <v>0</v>
      </c>
      <c r="S258" s="270">
        <f t="shared" si="83"/>
        <v>0</v>
      </c>
      <c r="T258" s="271">
        <f>SUM(T250:T257)</f>
        <v>0</v>
      </c>
      <c r="U258" s="252" t="e">
        <f>S258/D259</f>
        <v>#DIV/0!</v>
      </c>
      <c r="V258" s="232"/>
    </row>
    <row r="259" spans="1:22" x14ac:dyDescent="0.2">
      <c r="A259" s="380"/>
      <c r="B259" s="381"/>
      <c r="C259" s="253" t="s">
        <v>25</v>
      </c>
      <c r="D259" s="254">
        <f>SUM(D250:D257)</f>
        <v>0</v>
      </c>
      <c r="E259" s="282">
        <v>40330</v>
      </c>
      <c r="F259" s="256">
        <v>40421</v>
      </c>
      <c r="G259" s="257" t="s">
        <v>70</v>
      </c>
      <c r="H259" s="257"/>
      <c r="I259" s="257" t="s">
        <v>71</v>
      </c>
      <c r="J259" s="257"/>
      <c r="K259" s="257"/>
      <c r="L259" s="257" t="s">
        <v>72</v>
      </c>
      <c r="M259" s="257"/>
      <c r="N259" s="257"/>
      <c r="O259" s="257" t="s">
        <v>73</v>
      </c>
      <c r="P259" s="257"/>
      <c r="Q259" s="257"/>
      <c r="R259" s="258" t="s">
        <v>74</v>
      </c>
      <c r="S259" s="280"/>
      <c r="T259" s="280"/>
      <c r="U259" s="280"/>
      <c r="V259" s="232"/>
    </row>
    <row r="260" spans="1:22" x14ac:dyDescent="0.2">
      <c r="A260" s="283"/>
      <c r="B260" s="283"/>
      <c r="C260" s="283"/>
      <c r="D260" s="283"/>
      <c r="E260" s="283"/>
      <c r="F260" s="283"/>
      <c r="G260" s="283"/>
      <c r="H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4"/>
      <c r="T260" s="232"/>
      <c r="U260" s="232"/>
      <c r="V260" s="232"/>
    </row>
    <row r="261" spans="1:22" x14ac:dyDescent="0.2">
      <c r="A261" s="386" t="s">
        <v>85</v>
      </c>
      <c r="B261" s="387"/>
      <c r="C261" s="233" t="s">
        <v>61</v>
      </c>
      <c r="D261" s="234">
        <v>0</v>
      </c>
      <c r="E261" s="235"/>
      <c r="F261" s="235"/>
      <c r="G261" s="265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8"/>
      <c r="S261" s="238">
        <f t="shared" ref="S261:S268" si="87">SUM(G261:R261)</f>
        <v>0</v>
      </c>
      <c r="T261" s="239">
        <f t="shared" ref="T261:T267" si="88">D261-S261</f>
        <v>0</v>
      </c>
      <c r="U261" s="240">
        <f t="shared" ref="U261:U267" si="89">IF(S261=0,0,S261/D261)</f>
        <v>0</v>
      </c>
      <c r="V261" s="232"/>
    </row>
    <row r="262" spans="1:22" x14ac:dyDescent="0.2">
      <c r="A262" s="388"/>
      <c r="B262" s="389"/>
      <c r="C262" s="233" t="s">
        <v>62</v>
      </c>
      <c r="D262" s="234">
        <v>0</v>
      </c>
      <c r="E262" s="235"/>
      <c r="F262" s="235"/>
      <c r="G262" s="265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8"/>
      <c r="S262" s="238">
        <f t="shared" si="87"/>
        <v>0</v>
      </c>
      <c r="T262" s="239">
        <f t="shared" si="88"/>
        <v>0</v>
      </c>
      <c r="U262" s="240">
        <f t="shared" si="89"/>
        <v>0</v>
      </c>
      <c r="V262" s="232"/>
    </row>
    <row r="263" spans="1:22" x14ac:dyDescent="0.2">
      <c r="A263" s="388"/>
      <c r="B263" s="389"/>
      <c r="C263" s="241" t="s">
        <v>63</v>
      </c>
      <c r="D263" s="234">
        <v>0</v>
      </c>
      <c r="E263" s="235"/>
      <c r="F263" s="235"/>
      <c r="G263" s="265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8"/>
      <c r="S263" s="238">
        <f t="shared" si="87"/>
        <v>0</v>
      </c>
      <c r="T263" s="239">
        <f t="shared" si="88"/>
        <v>0</v>
      </c>
      <c r="U263" s="240">
        <f t="shared" si="89"/>
        <v>0</v>
      </c>
      <c r="V263" s="232"/>
    </row>
    <row r="264" spans="1:22" x14ac:dyDescent="0.2">
      <c r="A264" s="388"/>
      <c r="B264" s="389"/>
      <c r="C264" s="241" t="s">
        <v>75</v>
      </c>
      <c r="D264" s="234">
        <v>0</v>
      </c>
      <c r="E264" s="235"/>
      <c r="F264" s="235"/>
      <c r="G264" s="265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8"/>
      <c r="S264" s="238">
        <f t="shared" si="87"/>
        <v>0</v>
      </c>
      <c r="T264" s="239">
        <f t="shared" si="88"/>
        <v>0</v>
      </c>
      <c r="U264" s="240">
        <f t="shared" si="89"/>
        <v>0</v>
      </c>
      <c r="V264" s="232"/>
    </row>
    <row r="265" spans="1:22" x14ac:dyDescent="0.2">
      <c r="A265" s="388"/>
      <c r="B265" s="389"/>
      <c r="C265" s="243" t="s">
        <v>65</v>
      </c>
      <c r="D265" s="234">
        <v>0</v>
      </c>
      <c r="E265" s="235"/>
      <c r="F265" s="235"/>
      <c r="G265" s="265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8"/>
      <c r="S265" s="238">
        <f t="shared" si="87"/>
        <v>0</v>
      </c>
      <c r="T265" s="239">
        <f t="shared" si="88"/>
        <v>0</v>
      </c>
      <c r="U265" s="240">
        <f t="shared" si="89"/>
        <v>0</v>
      </c>
      <c r="V265" s="232"/>
    </row>
    <row r="266" spans="1:22" x14ac:dyDescent="0.2">
      <c r="A266" s="388"/>
      <c r="B266" s="389"/>
      <c r="C266" s="233" t="s">
        <v>66</v>
      </c>
      <c r="D266" s="234">
        <v>0</v>
      </c>
      <c r="E266" s="235"/>
      <c r="F266" s="235"/>
      <c r="G266" s="265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8"/>
      <c r="S266" s="238">
        <f t="shared" si="87"/>
        <v>0</v>
      </c>
      <c r="T266" s="239">
        <f t="shared" si="88"/>
        <v>0</v>
      </c>
      <c r="U266" s="240">
        <f t="shared" si="89"/>
        <v>0</v>
      </c>
      <c r="V266" s="232"/>
    </row>
    <row r="267" spans="1:22" x14ac:dyDescent="0.2">
      <c r="A267" s="388"/>
      <c r="B267" s="389"/>
      <c r="C267" s="245" t="s">
        <v>67</v>
      </c>
      <c r="D267" s="234">
        <v>0</v>
      </c>
      <c r="E267" s="246"/>
      <c r="F267" s="246"/>
      <c r="G267" s="265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8"/>
      <c r="S267" s="238">
        <f t="shared" si="87"/>
        <v>0</v>
      </c>
      <c r="T267" s="239">
        <f t="shared" si="88"/>
        <v>0</v>
      </c>
      <c r="U267" s="240">
        <f t="shared" si="89"/>
        <v>0</v>
      </c>
      <c r="V267" s="232"/>
    </row>
    <row r="268" spans="1:22" x14ac:dyDescent="0.2">
      <c r="A268" s="388"/>
      <c r="B268" s="389"/>
      <c r="C268" s="266" t="s">
        <v>69</v>
      </c>
      <c r="D268" s="267"/>
      <c r="E268" s="267"/>
      <c r="F268" s="268"/>
      <c r="G268" s="269">
        <f t="shared" ref="G268:R268" si="90">SUM(G261:G267)</f>
        <v>0</v>
      </c>
      <c r="H268" s="269">
        <f t="shared" si="90"/>
        <v>0</v>
      </c>
      <c r="I268" s="269">
        <f t="shared" si="90"/>
        <v>0</v>
      </c>
      <c r="J268" s="269">
        <f t="shared" si="90"/>
        <v>0</v>
      </c>
      <c r="K268" s="269">
        <f t="shared" si="90"/>
        <v>0</v>
      </c>
      <c r="L268" s="269">
        <f t="shared" si="90"/>
        <v>0</v>
      </c>
      <c r="M268" s="269">
        <f t="shared" si="90"/>
        <v>0</v>
      </c>
      <c r="N268" s="269">
        <f t="shared" si="90"/>
        <v>0</v>
      </c>
      <c r="O268" s="269">
        <f t="shared" si="90"/>
        <v>0</v>
      </c>
      <c r="P268" s="269">
        <f t="shared" si="90"/>
        <v>0</v>
      </c>
      <c r="Q268" s="269">
        <f t="shared" si="90"/>
        <v>0</v>
      </c>
      <c r="R268" s="269">
        <f t="shared" si="90"/>
        <v>0</v>
      </c>
      <c r="S268" s="270">
        <f t="shared" si="87"/>
        <v>0</v>
      </c>
      <c r="T268" s="271">
        <f>SUM(T261:T267)</f>
        <v>0</v>
      </c>
      <c r="U268" s="252" t="e">
        <f>S268/D269</f>
        <v>#DIV/0!</v>
      </c>
      <c r="V268" s="232"/>
    </row>
    <row r="269" spans="1:22" x14ac:dyDescent="0.2">
      <c r="A269" s="390"/>
      <c r="B269" s="391"/>
      <c r="C269" s="253" t="s">
        <v>25</v>
      </c>
      <c r="D269" s="254">
        <f>SUM(D261:D267)</f>
        <v>0</v>
      </c>
      <c r="E269" s="282">
        <v>40330</v>
      </c>
      <c r="F269" s="256">
        <v>40421</v>
      </c>
      <c r="G269" s="257" t="s">
        <v>70</v>
      </c>
      <c r="H269" s="257"/>
      <c r="I269" s="257" t="s">
        <v>71</v>
      </c>
      <c r="J269" s="257"/>
      <c r="K269" s="257"/>
      <c r="L269" s="257" t="s">
        <v>72</v>
      </c>
      <c r="M269" s="257"/>
      <c r="N269" s="257"/>
      <c r="O269" s="257" t="s">
        <v>73</v>
      </c>
      <c r="P269" s="257"/>
      <c r="Q269" s="257"/>
      <c r="R269" s="258" t="s">
        <v>74</v>
      </c>
      <c r="S269" s="280"/>
      <c r="T269" s="280"/>
      <c r="U269" s="280"/>
      <c r="V269" s="232"/>
    </row>
    <row r="270" spans="1:22" x14ac:dyDescent="0.2">
      <c r="A270" s="283"/>
      <c r="B270" s="283"/>
      <c r="C270" s="283"/>
      <c r="D270" s="283"/>
      <c r="E270" s="283"/>
      <c r="F270" s="283"/>
      <c r="G270" s="283"/>
      <c r="H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4"/>
      <c r="T270" s="232"/>
      <c r="U270" s="232"/>
      <c r="V270" s="232"/>
    </row>
    <row r="271" spans="1:22" x14ac:dyDescent="0.2">
      <c r="A271" s="386" t="s">
        <v>85</v>
      </c>
      <c r="B271" s="387"/>
      <c r="C271" s="233" t="s">
        <v>61</v>
      </c>
      <c r="D271" s="234">
        <v>0</v>
      </c>
      <c r="E271" s="235"/>
      <c r="F271" s="235"/>
      <c r="G271" s="265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8"/>
      <c r="S271" s="238">
        <f t="shared" ref="S271:S278" si="91">SUM(G271:R271)</f>
        <v>0</v>
      </c>
      <c r="T271" s="239">
        <f t="shared" ref="T271:T277" si="92">D271-S271</f>
        <v>0</v>
      </c>
      <c r="U271" s="240">
        <f t="shared" ref="U271:U277" si="93">IF(S271=0,0,S271/D271)</f>
        <v>0</v>
      </c>
      <c r="V271" s="232"/>
    </row>
    <row r="272" spans="1:22" x14ac:dyDescent="0.2">
      <c r="A272" s="388"/>
      <c r="B272" s="389"/>
      <c r="C272" s="233" t="s">
        <v>62</v>
      </c>
      <c r="D272" s="234">
        <v>0</v>
      </c>
      <c r="E272" s="235"/>
      <c r="F272" s="235"/>
      <c r="G272" s="265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8"/>
      <c r="S272" s="238">
        <f t="shared" si="91"/>
        <v>0</v>
      </c>
      <c r="T272" s="239">
        <f t="shared" si="92"/>
        <v>0</v>
      </c>
      <c r="U272" s="240">
        <f t="shared" si="93"/>
        <v>0</v>
      </c>
      <c r="V272" s="232"/>
    </row>
    <row r="273" spans="1:22" x14ac:dyDescent="0.2">
      <c r="A273" s="388"/>
      <c r="B273" s="389"/>
      <c r="C273" s="241" t="s">
        <v>63</v>
      </c>
      <c r="D273" s="234">
        <v>0</v>
      </c>
      <c r="E273" s="235"/>
      <c r="F273" s="235"/>
      <c r="G273" s="265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8"/>
      <c r="S273" s="238">
        <f t="shared" si="91"/>
        <v>0</v>
      </c>
      <c r="T273" s="239">
        <f t="shared" si="92"/>
        <v>0</v>
      </c>
      <c r="U273" s="240">
        <f t="shared" si="93"/>
        <v>0</v>
      </c>
      <c r="V273" s="232"/>
    </row>
    <row r="274" spans="1:22" x14ac:dyDescent="0.2">
      <c r="A274" s="388"/>
      <c r="B274" s="389"/>
      <c r="C274" s="241" t="s">
        <v>75</v>
      </c>
      <c r="D274" s="234">
        <v>0</v>
      </c>
      <c r="E274" s="235"/>
      <c r="F274" s="235"/>
      <c r="G274" s="265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8"/>
      <c r="S274" s="238">
        <f t="shared" si="91"/>
        <v>0</v>
      </c>
      <c r="T274" s="239">
        <f t="shared" si="92"/>
        <v>0</v>
      </c>
      <c r="U274" s="240">
        <f t="shared" si="93"/>
        <v>0</v>
      </c>
      <c r="V274" s="232"/>
    </row>
    <row r="275" spans="1:22" x14ac:dyDescent="0.2">
      <c r="A275" s="388"/>
      <c r="B275" s="389"/>
      <c r="C275" s="243" t="s">
        <v>65</v>
      </c>
      <c r="D275" s="234">
        <v>0</v>
      </c>
      <c r="E275" s="235"/>
      <c r="F275" s="235"/>
      <c r="G275" s="265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8"/>
      <c r="S275" s="238">
        <f t="shared" si="91"/>
        <v>0</v>
      </c>
      <c r="T275" s="239">
        <f t="shared" si="92"/>
        <v>0</v>
      </c>
      <c r="U275" s="240">
        <f t="shared" si="93"/>
        <v>0</v>
      </c>
      <c r="V275" s="232"/>
    </row>
    <row r="276" spans="1:22" x14ac:dyDescent="0.2">
      <c r="A276" s="388"/>
      <c r="B276" s="389"/>
      <c r="C276" s="233" t="s">
        <v>66</v>
      </c>
      <c r="D276" s="234">
        <v>0</v>
      </c>
      <c r="E276" s="235"/>
      <c r="F276" s="235"/>
      <c r="G276" s="265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8"/>
      <c r="S276" s="238">
        <f t="shared" si="91"/>
        <v>0</v>
      </c>
      <c r="T276" s="239">
        <f t="shared" si="92"/>
        <v>0</v>
      </c>
      <c r="U276" s="240">
        <f t="shared" si="93"/>
        <v>0</v>
      </c>
      <c r="V276" s="232"/>
    </row>
    <row r="277" spans="1:22" x14ac:dyDescent="0.2">
      <c r="A277" s="388"/>
      <c r="B277" s="389"/>
      <c r="C277" s="245" t="s">
        <v>67</v>
      </c>
      <c r="D277" s="234">
        <v>0</v>
      </c>
      <c r="E277" s="246"/>
      <c r="F277" s="246"/>
      <c r="G277" s="265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8"/>
      <c r="S277" s="238">
        <f t="shared" si="91"/>
        <v>0</v>
      </c>
      <c r="T277" s="239">
        <f t="shared" si="92"/>
        <v>0</v>
      </c>
      <c r="U277" s="240">
        <f t="shared" si="93"/>
        <v>0</v>
      </c>
      <c r="V277" s="232"/>
    </row>
    <row r="278" spans="1:22" x14ac:dyDescent="0.2">
      <c r="A278" s="388"/>
      <c r="B278" s="389"/>
      <c r="C278" s="266" t="s">
        <v>69</v>
      </c>
      <c r="D278" s="267"/>
      <c r="E278" s="267"/>
      <c r="F278" s="268"/>
      <c r="G278" s="269">
        <f t="shared" ref="G278:R278" si="94">SUM(G271:G277)</f>
        <v>0</v>
      </c>
      <c r="H278" s="269">
        <f t="shared" si="94"/>
        <v>0</v>
      </c>
      <c r="I278" s="269">
        <f t="shared" si="94"/>
        <v>0</v>
      </c>
      <c r="J278" s="269">
        <f t="shared" si="94"/>
        <v>0</v>
      </c>
      <c r="K278" s="269">
        <f t="shared" si="94"/>
        <v>0</v>
      </c>
      <c r="L278" s="269">
        <f t="shared" si="94"/>
        <v>0</v>
      </c>
      <c r="M278" s="269">
        <f t="shared" si="94"/>
        <v>0</v>
      </c>
      <c r="N278" s="269">
        <f t="shared" si="94"/>
        <v>0</v>
      </c>
      <c r="O278" s="269">
        <f t="shared" si="94"/>
        <v>0</v>
      </c>
      <c r="P278" s="269">
        <f t="shared" si="94"/>
        <v>0</v>
      </c>
      <c r="Q278" s="269">
        <f t="shared" si="94"/>
        <v>0</v>
      </c>
      <c r="R278" s="269">
        <f t="shared" si="94"/>
        <v>0</v>
      </c>
      <c r="S278" s="270">
        <f t="shared" si="91"/>
        <v>0</v>
      </c>
      <c r="T278" s="271">
        <f>SUM(T271:T277)</f>
        <v>0</v>
      </c>
      <c r="U278" s="252" t="e">
        <f>S278/D279</f>
        <v>#DIV/0!</v>
      </c>
      <c r="V278" s="232"/>
    </row>
    <row r="279" spans="1:22" x14ac:dyDescent="0.2">
      <c r="A279" s="390"/>
      <c r="B279" s="391"/>
      <c r="C279" s="253" t="s">
        <v>25</v>
      </c>
      <c r="D279" s="254">
        <f>SUM(D271:D277)</f>
        <v>0</v>
      </c>
      <c r="E279" s="282">
        <v>40330</v>
      </c>
      <c r="F279" s="256">
        <v>40421</v>
      </c>
      <c r="G279" s="257" t="s">
        <v>70</v>
      </c>
      <c r="H279" s="257"/>
      <c r="I279" s="257" t="s">
        <v>71</v>
      </c>
      <c r="J279" s="257"/>
      <c r="K279" s="257"/>
      <c r="L279" s="257" t="s">
        <v>72</v>
      </c>
      <c r="M279" s="257"/>
      <c r="N279" s="257"/>
      <c r="O279" s="257" t="s">
        <v>73</v>
      </c>
      <c r="P279" s="257"/>
      <c r="Q279" s="257"/>
      <c r="R279" s="258" t="s">
        <v>74</v>
      </c>
      <c r="S279" s="280"/>
      <c r="T279" s="280"/>
      <c r="U279" s="280"/>
      <c r="V279" s="232"/>
    </row>
    <row r="280" spans="1:22" x14ac:dyDescent="0.2">
      <c r="A280" s="283"/>
      <c r="B280" s="283"/>
      <c r="C280" s="283"/>
      <c r="D280" s="283"/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4"/>
      <c r="T280" s="232"/>
      <c r="U280" s="232"/>
      <c r="V280" s="232"/>
    </row>
  </sheetData>
  <mergeCells count="110">
    <mergeCell ref="A239:B247"/>
    <mergeCell ref="A250:B259"/>
    <mergeCell ref="A261:B269"/>
    <mergeCell ref="A271:B279"/>
    <mergeCell ref="G1:P1"/>
    <mergeCell ref="A1:E1"/>
    <mergeCell ref="A179:B187"/>
    <mergeCell ref="A189:B197"/>
    <mergeCell ref="A199:B207"/>
    <mergeCell ref="A209:B217"/>
    <mergeCell ref="A219:B227"/>
    <mergeCell ref="A229:B237"/>
    <mergeCell ref="A119:B127"/>
    <mergeCell ref="A129:B137"/>
    <mergeCell ref="A139:B147"/>
    <mergeCell ref="A149:B157"/>
    <mergeCell ref="A159:B167"/>
    <mergeCell ref="A169:B177"/>
    <mergeCell ref="A57:B66"/>
    <mergeCell ref="A68:B77"/>
    <mergeCell ref="A79:B87"/>
    <mergeCell ref="A89:B97"/>
    <mergeCell ref="A99:B107"/>
    <mergeCell ref="A109:B117"/>
    <mergeCell ref="D24:E24"/>
    <mergeCell ref="M24:P24"/>
    <mergeCell ref="D25:E25"/>
    <mergeCell ref="A32:B32"/>
    <mergeCell ref="A34:B45"/>
    <mergeCell ref="A47:B55"/>
    <mergeCell ref="G21:J21"/>
    <mergeCell ref="M21:P21"/>
    <mergeCell ref="G22:J22"/>
    <mergeCell ref="M22:P22"/>
    <mergeCell ref="A23:C23"/>
    <mergeCell ref="D23:E23"/>
    <mergeCell ref="M23:P23"/>
    <mergeCell ref="A19:C19"/>
    <mergeCell ref="D19:E19"/>
    <mergeCell ref="G19:J19"/>
    <mergeCell ref="M19:P19"/>
    <mergeCell ref="A20:C20"/>
    <mergeCell ref="D20:E20"/>
    <mergeCell ref="G20:J20"/>
    <mergeCell ref="A17:C17"/>
    <mergeCell ref="D17:E17"/>
    <mergeCell ref="G17:J17"/>
    <mergeCell ref="M17:P17"/>
    <mergeCell ref="A18:C18"/>
    <mergeCell ref="D18:E18"/>
    <mergeCell ref="M18:P18"/>
    <mergeCell ref="D15:E15"/>
    <mergeCell ref="G15:J15"/>
    <mergeCell ref="M15:P15"/>
    <mergeCell ref="D16:E16"/>
    <mergeCell ref="G16:J16"/>
    <mergeCell ref="M16:P16"/>
    <mergeCell ref="A13:C13"/>
    <mergeCell ref="D13:E13"/>
    <mergeCell ref="G13:J13"/>
    <mergeCell ref="M13:P13"/>
    <mergeCell ref="A14:C14"/>
    <mergeCell ref="D14:E14"/>
    <mergeCell ref="G14:J14"/>
    <mergeCell ref="M14:P14"/>
    <mergeCell ref="A11:C11"/>
    <mergeCell ref="D11:E11"/>
    <mergeCell ref="G11:J11"/>
    <mergeCell ref="M11:P11"/>
    <mergeCell ref="A12:C12"/>
    <mergeCell ref="D12:E12"/>
    <mergeCell ref="G12:J12"/>
    <mergeCell ref="M12:P12"/>
    <mergeCell ref="A9:C9"/>
    <mergeCell ref="D9:E9"/>
    <mergeCell ref="G9:J9"/>
    <mergeCell ref="M9:P9"/>
    <mergeCell ref="A10:C10"/>
    <mergeCell ref="D10:E10"/>
    <mergeCell ref="G10:J10"/>
    <mergeCell ref="M10:P10"/>
    <mergeCell ref="A7:C7"/>
    <mergeCell ref="D7:E7"/>
    <mergeCell ref="G7:J7"/>
    <mergeCell ref="M7:P7"/>
    <mergeCell ref="S7:T7"/>
    <mergeCell ref="A8:C8"/>
    <mergeCell ref="D8:E8"/>
    <mergeCell ref="G8:J8"/>
    <mergeCell ref="M8:P8"/>
    <mergeCell ref="S8:T8"/>
    <mergeCell ref="A5:C5"/>
    <mergeCell ref="D5:E5"/>
    <mergeCell ref="G5:J5"/>
    <mergeCell ref="M5:P5"/>
    <mergeCell ref="A6:C6"/>
    <mergeCell ref="D6:E6"/>
    <mergeCell ref="S2:T2"/>
    <mergeCell ref="A3:C3"/>
    <mergeCell ref="D3:E3"/>
    <mergeCell ref="G3:J3"/>
    <mergeCell ref="M3:P3"/>
    <mergeCell ref="A4:C4"/>
    <mergeCell ref="D4:E4"/>
    <mergeCell ref="G4:J4"/>
    <mergeCell ref="M4:P4"/>
    <mergeCell ref="A2:C2"/>
    <mergeCell ref="D2:E2"/>
    <mergeCell ref="G2:J2"/>
    <mergeCell ref="M2:P2"/>
  </mergeCells>
  <phoneticPr fontId="0" type="noConversion"/>
  <pageMargins left="0.75" right="0.5" top="1" bottom="1" header="0.5" footer="0.5"/>
  <pageSetup paperSize="5" scale="65" fitToHeight="8" orientation="landscape" r:id="rId1"/>
  <headerFooter alignWithMargins="0">
    <oddHeader>&amp;C&amp;"Arial,Bold Italic"&amp;12Indianola Budget Sheets for Fiscal Year 2014</oddHeader>
    <oddFooter>&amp;L&amp;D     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ExpenditureTracking Sheet 06</vt:lpstr>
      <vt:lpstr>NewBudgetSheet Indianola FY13</vt:lpstr>
      <vt:lpstr>Sheet1</vt:lpstr>
      <vt:lpstr>'ExpenditureTracking Sheet 06'!Print_Area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nash</dc:creator>
  <cp:lastModifiedBy>Burke, Joe</cp:lastModifiedBy>
  <cp:lastPrinted>2011-01-28T16:01:32Z</cp:lastPrinted>
  <dcterms:created xsi:type="dcterms:W3CDTF">2005-08-25T17:56:53Z</dcterms:created>
  <dcterms:modified xsi:type="dcterms:W3CDTF">2013-08-26T14:47:10Z</dcterms:modified>
</cp:coreProperties>
</file>